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-Formations\1- Supports Logiciels\2 - Formation Simulation 2j\3 - Dossier stagiaire\"/>
    </mc:Choice>
  </mc:AlternateContent>
  <xr:revisionPtr revIDLastSave="0" documentId="13_ncr:1_{A3CAFD0E-494F-433D-AF3A-4C6829651A54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Ventil infiltrations" sheetId="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ref2003">[1]consos!$AD$101</definedName>
    <definedName name="_ref2004">[1]consos!$Z$103</definedName>
    <definedName name="_ST4">#REF!</definedName>
    <definedName name="a">"$#REF !.$O$20"</definedName>
    <definedName name="Aboélec">'[2]Bilan année chaufclim'!$C$89</definedName>
    <definedName name="Af">"$#REF !.$E$36"</definedName>
    <definedName name="Aide">#REF!</definedName>
    <definedName name="aidebois">[1]Feuil2!#REF!</definedName>
    <definedName name="Aides">'[3]PV bac'!$E$80</definedName>
    <definedName name="année">#REF!</definedName>
    <definedName name="ballons">[4]ballons!$A$4:$H$39</definedName>
    <definedName name="Beschauf">"$#REF !.$T$53"</definedName>
    <definedName name="Besecs">"$#REF !.$T$43"</definedName>
    <definedName name="Cchauf">"$#REF !.$P$39"</definedName>
    <definedName name="CECS">"$#REF !.$P$38"</definedName>
    <definedName name="co2gaz">[5]Implantation!$B$113</definedName>
    <definedName name="Consbasechauf">[5]Implantation!$C$129</definedName>
    <definedName name="ConsBaseECS">[5]Implantation!$B$129</definedName>
    <definedName name="consobuand">#REF!</definedName>
    <definedName name="consodéj">#REF!</definedName>
    <definedName name="consopetitdéj">#REF!</definedName>
    <definedName name="consunit">#REF!</definedName>
    <definedName name="Créfbois">[1]schema!$BJ$155</definedName>
    <definedName name="Créfprop">[1]schema!$BJ$155</definedName>
    <definedName name="Da">#REF!</definedName>
    <definedName name="Dj">#REF!</definedName>
    <definedName name="E">"$#REF !.$O$22"</definedName>
    <definedName name="Et">"$#REF !.$E$30"</definedName>
    <definedName name="i">"$#REF !.$O$21"</definedName>
    <definedName name="inf">"$#REF !.$S$15"</definedName>
    <definedName name="infil">#REF!</definedName>
    <definedName name="int">"$#REF !.$#REF !$#REF !"</definedName>
    <definedName name="Ltubechauf">[1]Feuil2!$C$3</definedName>
    <definedName name="mesap">'[6]Fiche mens Pasquière'!$D$18</definedName>
    <definedName name="n">"$#REF !.$O$24"</definedName>
    <definedName name="Nbpers">#REF!</definedName>
    <definedName name="P">"$#REF !.$E$35"</definedName>
    <definedName name="Ptube63">[1]Feuil2!$C$4</definedName>
    <definedName name="Qserre">'[7]Hypothèses vent'!$S$2</definedName>
    <definedName name="qtélinge">#REF!</definedName>
    <definedName name="rdbois">[1]Feuil2!$C$8</definedName>
    <definedName name="rdprop">[1]Feuil2!$C$7</definedName>
    <definedName name="rdpropecs">[1]Feuil2!$F$7</definedName>
    <definedName name="ref">[8]Total!$D$72</definedName>
    <definedName name="réfchauf">[5]Implantation!$C$130</definedName>
    <definedName name="rend">#REF!</definedName>
    <definedName name="RU">[9]PV!#REF!</definedName>
    <definedName name="s">[10]resultats!$J$6</definedName>
    <definedName name="Scapt">'[6]Fiche mens Pasquière'!$D$14</definedName>
    <definedName name="SH">#REF!</definedName>
    <definedName name="SHON">'[11]resultats simuls'!$H$5</definedName>
    <definedName name="taux">#REF!</definedName>
    <definedName name="tauxnrj">#REF!</definedName>
    <definedName name="version">'[12]zones P+C'!$H$1</definedName>
    <definedName name="W">"$#REF !.$#REF !$#REF !"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4" i="5" l="1"/>
  <c r="D35" i="5" s="1"/>
  <c r="D42" i="5"/>
  <c r="D43" i="5" s="1"/>
  <c r="D30" i="5"/>
  <c r="D31" i="5" s="1"/>
  <c r="D32" i="5" s="1"/>
  <c r="D46" i="5" l="1"/>
  <c r="D47" i="5" s="1"/>
  <c r="D48" i="5" s="1"/>
</calcChain>
</file>

<file path=xl/sharedStrings.xml><?xml version="1.0" encoding="utf-8"?>
<sst xmlns="http://schemas.openxmlformats.org/spreadsheetml/2006/main" count="290" uniqueCount="177">
  <si>
    <t>RT 2005</t>
  </si>
  <si>
    <t>ThCE juil 2006</t>
  </si>
  <si>
    <t>Logement individuel (diffus ou groupé)</t>
  </si>
  <si>
    <t>Logement collectif</t>
  </si>
  <si>
    <t>Bureaux, hôtels, restaurants, enseignement, petits commerces, établissements sanitaires</t>
  </si>
  <si>
    <t>Autres usages</t>
  </si>
  <si>
    <t>RT existant</t>
  </si>
  <si>
    <t>Valeur par défaut</t>
  </si>
  <si>
    <t>ThCex oct 2008</t>
  </si>
  <si>
    <t>autres cas</t>
  </si>
  <si>
    <t>fen étanches (à joints)</t>
  </si>
  <si>
    <t>Résidentiel</t>
  </si>
  <si>
    <t>-</t>
  </si>
  <si>
    <t>Logement, bureaux, hôtels, restaurants, enseignement, établissements sanitaires</t>
  </si>
  <si>
    <t>NF P52-612/CN</t>
  </si>
  <si>
    <t>(février 2005)</t>
  </si>
  <si>
    <t>joints de fenêtre et portes de haute qualité</t>
  </si>
  <si>
    <t>fenêtre à double vitrage, joints normaux</t>
  </si>
  <si>
    <t>fenêtres à simple vitrage, pas de joints</t>
  </si>
  <si>
    <t>&lt;0,9 (0,7)</t>
  </si>
  <si>
    <t>1,15 à 2,3 (1,8)</t>
  </si>
  <si>
    <t>&gt;2,3 (2,3)</t>
  </si>
  <si>
    <t>&lt;0,8 (0,6)</t>
  </si>
  <si>
    <t>2,8 à 2 (1,2)</t>
  </si>
  <si>
    <t>&gt;2 (2)</t>
  </si>
  <si>
    <t>&lt; 1,5 (1,2)</t>
  </si>
  <si>
    <t>1,5 à 3,3 (2,4)</t>
  </si>
  <si>
    <t>&gt;3,3 (3,3)</t>
  </si>
  <si>
    <t>Passivhaus</t>
  </si>
  <si>
    <t>Valeur maximale Passivhaus</t>
  </si>
  <si>
    <t>NF EN 12831</t>
  </si>
  <si>
    <t>(mars 2004)</t>
  </si>
  <si>
    <t>Maisons individuelles</t>
  </si>
  <si>
    <t>&lt; 4</t>
  </si>
  <si>
    <t>4 à 10</t>
  </si>
  <si>
    <t>&gt; 10</t>
  </si>
  <si>
    <t>&lt; 2</t>
  </si>
  <si>
    <t>2 à 5</t>
  </si>
  <si>
    <t>&gt; 5</t>
  </si>
  <si>
    <t>Source : document CETE de Lyon : Perméabilité à l'air de l'enveloppe des bâtiments - Généralités et sensibilisation - Octobre 2006</t>
  </si>
  <si>
    <t>m²</t>
  </si>
  <si>
    <t>Volume chauffé, V :</t>
  </si>
  <si>
    <t>m</t>
  </si>
  <si>
    <t>vol/h à 50 Pa</t>
  </si>
  <si>
    <t>vol/h à 10 Pa</t>
  </si>
  <si>
    <t>Pa</t>
  </si>
  <si>
    <t>vol/h</t>
  </si>
  <si>
    <t>Indice</t>
  </si>
  <si>
    <t>Coefficient de débit d'air</t>
  </si>
  <si>
    <t>Notation</t>
  </si>
  <si>
    <t>Unité</t>
  </si>
  <si>
    <t>Définition</t>
  </si>
  <si>
    <t>Caractérise les défauts de l'enveloppe : dépend de la surface de fuite et de la forme des orifices</t>
  </si>
  <si>
    <t>Exposant d'écoulement</t>
  </si>
  <si>
    <t>n</t>
  </si>
  <si>
    <t>sans unité</t>
  </si>
  <si>
    <t>Surface de parois froides</t>
  </si>
  <si>
    <t>Compacité</t>
  </si>
  <si>
    <t>Comp</t>
  </si>
  <si>
    <t>Rapport volume sur surface de parois froides</t>
  </si>
  <si>
    <t>Formule</t>
  </si>
  <si>
    <t>Débit de fuite</t>
  </si>
  <si>
    <t>Débit d'air à travers l'enveloppe dû à la différence de pression entre l'enceinte du bâtiment et son environnement</t>
  </si>
  <si>
    <t>Indice de perméabilité à l'air</t>
  </si>
  <si>
    <t>Taux de renouvellement d'air sous 10 Pa</t>
  </si>
  <si>
    <t>Débit de fuite sous 10 Pa divisé par le volume chauffé</t>
  </si>
  <si>
    <t>Taux de renouvellement d'air sous 50 Pa</t>
  </si>
  <si>
    <t>Débit de fuite sous 50 Pa divisé par le volume chauffé</t>
  </si>
  <si>
    <t>Le calcul doit prendre en compte le cas le plus défavorable, dans lequel tout l'air d'infiltration entre sur une seule face du bâtiment.</t>
  </si>
  <si>
    <t xml:space="preserve">Coefficient d'exposition, e : </t>
  </si>
  <si>
    <t>Valeurs tabulées des coefficients</t>
  </si>
  <si>
    <t>espace chauffé sans ouvertures exposées</t>
  </si>
  <si>
    <t>espace chauffé avec une ouverture exposée</t>
  </si>
  <si>
    <t>espace chauffé avec plus d'une ouverture exposée</t>
  </si>
  <si>
    <t>classe d'exposition</t>
  </si>
  <si>
    <t>Hauteur de l'espace chauffé au-dessus du sol (du centre du local au niveau du sol)</t>
  </si>
  <si>
    <t>0 à 10 m</t>
  </si>
  <si>
    <t>10 à 30 m</t>
  </si>
  <si>
    <t>&gt; 30 m</t>
  </si>
  <si>
    <t>espace chauffé à simple exposition</t>
  </si>
  <si>
    <t>espace chauffé avec exposition multiples</t>
  </si>
  <si>
    <r>
      <t xml:space="preserve">Valeur </t>
    </r>
    <r>
      <rPr>
        <b/>
        <sz val="10"/>
        <color indexed="12"/>
        <rFont val="Trebuchet MS"/>
        <family val="2"/>
      </rPr>
      <t>Effinergie BBC</t>
    </r>
  </si>
  <si>
    <r>
      <t xml:space="preserve">Système de ventilation </t>
    </r>
    <r>
      <rPr>
        <b/>
        <i/>
        <sz val="10"/>
        <color indexed="12"/>
        <rFont val="Trebuchet MS"/>
        <family val="2"/>
      </rPr>
      <t>non rénové</t>
    </r>
  </si>
  <si>
    <r>
      <t xml:space="preserve">fenêtres sans joints </t>
    </r>
    <r>
      <rPr>
        <b/>
        <i/>
        <sz val="8"/>
        <rFont val="Trebuchet MS"/>
        <family val="2"/>
      </rPr>
      <t>et</t>
    </r>
    <r>
      <rPr>
        <i/>
        <sz val="8"/>
        <rFont val="Trebuchet MS"/>
        <family val="2"/>
      </rPr>
      <t xml:space="preserve"> cheminée sans trappe de fermeture</t>
    </r>
  </si>
  <si>
    <r>
      <t xml:space="preserve">fenêtres sans joints </t>
    </r>
    <r>
      <rPr>
        <b/>
        <i/>
        <sz val="8"/>
        <rFont val="Trebuchet MS"/>
        <family val="2"/>
      </rPr>
      <t>ou</t>
    </r>
    <r>
      <rPr>
        <i/>
        <sz val="8"/>
        <rFont val="Trebuchet MS"/>
        <family val="2"/>
      </rPr>
      <t xml:space="preserve"> cheminée sans trappe de fermeture</t>
    </r>
  </si>
  <si>
    <r>
      <t xml:space="preserve">Système de ventilation </t>
    </r>
    <r>
      <rPr>
        <b/>
        <i/>
        <sz val="10"/>
        <color indexed="12"/>
        <rFont val="Trebuchet MS"/>
        <family val="2"/>
      </rPr>
      <t>rénové</t>
    </r>
  </si>
  <si>
    <r>
      <t>n</t>
    </r>
    <r>
      <rPr>
        <vertAlign val="subscript"/>
        <sz val="10"/>
        <rFont val="Trebuchet MS"/>
        <family val="2"/>
      </rPr>
      <t>50</t>
    </r>
    <r>
      <rPr>
        <sz val="10"/>
        <rFont val="Trebuchet MS"/>
        <family val="2"/>
      </rPr>
      <t xml:space="preserve"> en vol/h à 50 Pa</t>
    </r>
  </si>
  <si>
    <r>
      <t>n</t>
    </r>
    <r>
      <rPr>
        <vertAlign val="subscript"/>
        <sz val="10"/>
        <rFont val="Trebuchet MS"/>
        <family val="2"/>
      </rPr>
      <t>courant</t>
    </r>
    <r>
      <rPr>
        <sz val="10"/>
        <rFont val="Trebuchet MS"/>
        <family val="2"/>
      </rPr>
      <t xml:space="preserve"> = n</t>
    </r>
    <r>
      <rPr>
        <vertAlign val="subscript"/>
        <sz val="10"/>
        <rFont val="Trebuchet MS"/>
        <family val="2"/>
      </rPr>
      <t>50</t>
    </r>
    <r>
      <rPr>
        <sz val="10"/>
        <rFont val="Trebuchet MS"/>
        <family val="2"/>
      </rPr>
      <t xml:space="preserve"> x (</t>
    </r>
    <r>
      <rPr>
        <sz val="10"/>
        <rFont val="GreekC"/>
      </rPr>
      <t>D</t>
    </r>
    <r>
      <rPr>
        <sz val="10"/>
        <rFont val="Trebuchet MS"/>
        <family val="2"/>
      </rPr>
      <t>P</t>
    </r>
    <r>
      <rPr>
        <vertAlign val="subscript"/>
        <sz val="10"/>
        <rFont val="Trebuchet MS"/>
        <family val="2"/>
      </rPr>
      <t>courant</t>
    </r>
    <r>
      <rPr>
        <sz val="10"/>
        <rFont val="Trebuchet MS"/>
        <family val="2"/>
      </rPr>
      <t>/50)</t>
    </r>
    <r>
      <rPr>
        <vertAlign val="superscript"/>
        <sz val="10"/>
        <rFont val="Trebuchet MS"/>
        <family val="2"/>
      </rPr>
      <t>n</t>
    </r>
  </si>
  <si>
    <r>
      <t xml:space="preserve">Surface parois froides, A </t>
    </r>
    <r>
      <rPr>
        <vertAlign val="subscript"/>
        <sz val="10"/>
        <rFont val="Trebuchet MS"/>
        <family val="2"/>
      </rPr>
      <t>PF-RT2005</t>
    </r>
    <r>
      <rPr>
        <sz val="10"/>
        <rFont val="Trebuchet MS"/>
        <family val="2"/>
      </rPr>
      <t xml:space="preserve"> :</t>
    </r>
  </si>
  <si>
    <r>
      <t>m</t>
    </r>
    <r>
      <rPr>
        <vertAlign val="superscript"/>
        <sz val="10"/>
        <rFont val="Trebuchet MS"/>
        <family val="2"/>
      </rPr>
      <t>3</t>
    </r>
  </si>
  <si>
    <r>
      <t>m</t>
    </r>
    <r>
      <rPr>
        <vertAlign val="superscript"/>
        <sz val="10"/>
        <rFont val="Trebuchet MS"/>
        <family val="2"/>
      </rPr>
      <t>3</t>
    </r>
    <r>
      <rPr>
        <sz val="10"/>
        <rFont val="Trebuchet MS"/>
        <family val="2"/>
      </rPr>
      <t>/h</t>
    </r>
  </si>
  <si>
    <r>
      <t>m</t>
    </r>
    <r>
      <rPr>
        <vertAlign val="superscript"/>
        <sz val="10"/>
        <rFont val="Trebuchet MS"/>
        <family val="2"/>
      </rPr>
      <t>3</t>
    </r>
    <r>
      <rPr>
        <sz val="10"/>
        <rFont val="Trebuchet MS"/>
        <family val="2"/>
      </rPr>
      <t>/(h.Pa</t>
    </r>
    <r>
      <rPr>
        <vertAlign val="superscript"/>
        <sz val="10"/>
        <rFont val="Trebuchet MS"/>
        <family val="2"/>
      </rPr>
      <t>n</t>
    </r>
    <r>
      <rPr>
        <sz val="10"/>
        <rFont val="Trebuchet MS"/>
        <family val="2"/>
      </rPr>
      <t>)</t>
    </r>
  </si>
  <si>
    <r>
      <t>Renouv d'air courant, n</t>
    </r>
    <r>
      <rPr>
        <b/>
        <vertAlign val="subscript"/>
        <sz val="10"/>
        <color indexed="60"/>
        <rFont val="Trebuchet MS"/>
        <family val="2"/>
      </rPr>
      <t>courant</t>
    </r>
    <r>
      <rPr>
        <b/>
        <sz val="10"/>
        <color indexed="60"/>
        <rFont val="Trebuchet MS"/>
        <family val="2"/>
      </rPr>
      <t xml:space="preserve"> :</t>
    </r>
  </si>
  <si>
    <r>
      <t>Taux de renouvellement d'air sous 50 Pa, n</t>
    </r>
    <r>
      <rPr>
        <b/>
        <vertAlign val="subscript"/>
        <sz val="10"/>
        <color indexed="60"/>
        <rFont val="Trebuchet MS"/>
        <family val="2"/>
      </rPr>
      <t>50</t>
    </r>
    <r>
      <rPr>
        <b/>
        <sz val="10"/>
        <color indexed="60"/>
        <rFont val="Trebuchet MS"/>
        <family val="2"/>
      </rPr>
      <t xml:space="preserve"> =</t>
    </r>
  </si>
  <si>
    <r>
      <t>C</t>
    </r>
    <r>
      <rPr>
        <b/>
        <vertAlign val="subscript"/>
        <sz val="10"/>
        <rFont val="Trebuchet MS"/>
        <family val="2"/>
      </rPr>
      <t>env</t>
    </r>
  </si>
  <si>
    <r>
      <t xml:space="preserve">A </t>
    </r>
    <r>
      <rPr>
        <b/>
        <vertAlign val="subscript"/>
        <sz val="10"/>
        <rFont val="Trebuchet MS"/>
        <family val="2"/>
      </rPr>
      <t>PF-RT2005</t>
    </r>
  </si>
  <si>
    <r>
      <t xml:space="preserve">Comp = V / A </t>
    </r>
    <r>
      <rPr>
        <vertAlign val="subscript"/>
        <sz val="10"/>
        <rFont val="Trebuchet MS"/>
        <family val="2"/>
      </rPr>
      <t>PF-RT2005</t>
    </r>
  </si>
  <si>
    <r>
      <t>Q</t>
    </r>
    <r>
      <rPr>
        <b/>
        <vertAlign val="subscript"/>
        <sz val="10"/>
        <rFont val="Trebuchet MS"/>
        <family val="2"/>
      </rPr>
      <t>fuite</t>
    </r>
  </si>
  <si>
    <r>
      <t>Q</t>
    </r>
    <r>
      <rPr>
        <vertAlign val="subscript"/>
        <sz val="10"/>
        <rFont val="Trebuchet MS"/>
        <family val="2"/>
      </rPr>
      <t>fuite</t>
    </r>
    <r>
      <rPr>
        <sz val="10"/>
        <rFont val="Trebuchet MS"/>
        <family val="2"/>
      </rPr>
      <t xml:space="preserve"> = C</t>
    </r>
    <r>
      <rPr>
        <vertAlign val="subscript"/>
        <sz val="10"/>
        <rFont val="Trebuchet MS"/>
        <family val="2"/>
      </rPr>
      <t>env</t>
    </r>
    <r>
      <rPr>
        <sz val="10"/>
        <rFont val="Trebuchet MS"/>
        <family val="2"/>
      </rPr>
      <t xml:space="preserve"> x </t>
    </r>
    <r>
      <rPr>
        <sz val="10"/>
        <rFont val="GreekC"/>
      </rPr>
      <t>D</t>
    </r>
    <r>
      <rPr>
        <sz val="10"/>
        <rFont val="Trebuchet MS"/>
        <family val="2"/>
      </rPr>
      <t>P</t>
    </r>
    <r>
      <rPr>
        <vertAlign val="superscript"/>
        <sz val="10"/>
        <rFont val="Trebuchet MS"/>
        <family val="2"/>
      </rPr>
      <t>n</t>
    </r>
  </si>
  <si>
    <r>
      <t>I</t>
    </r>
    <r>
      <rPr>
        <vertAlign val="subscript"/>
        <sz val="10"/>
        <rFont val="Trebuchet MS"/>
        <family val="2"/>
      </rPr>
      <t>4</t>
    </r>
    <r>
      <rPr>
        <sz val="10"/>
        <rFont val="Trebuchet MS"/>
        <family val="2"/>
      </rPr>
      <t xml:space="preserve"> = Q</t>
    </r>
    <r>
      <rPr>
        <vertAlign val="subscript"/>
        <sz val="10"/>
        <rFont val="Trebuchet MS"/>
        <family val="2"/>
      </rPr>
      <t>fuite 4Pa</t>
    </r>
    <r>
      <rPr>
        <sz val="10"/>
        <rFont val="Trebuchet MS"/>
        <family val="2"/>
      </rPr>
      <t xml:space="preserve"> / A </t>
    </r>
    <r>
      <rPr>
        <vertAlign val="subscript"/>
        <sz val="10"/>
        <rFont val="Trebuchet MS"/>
        <family val="2"/>
      </rPr>
      <t>PF-RT2005</t>
    </r>
  </si>
  <si>
    <r>
      <t>n</t>
    </r>
    <r>
      <rPr>
        <b/>
        <vertAlign val="subscript"/>
        <sz val="10"/>
        <rFont val="Trebuchet MS"/>
        <family val="2"/>
      </rPr>
      <t>10</t>
    </r>
  </si>
  <si>
    <r>
      <t>n</t>
    </r>
    <r>
      <rPr>
        <vertAlign val="subscript"/>
        <sz val="10"/>
        <rFont val="Trebuchet MS"/>
        <family val="2"/>
      </rPr>
      <t>10</t>
    </r>
    <r>
      <rPr>
        <sz val="10"/>
        <rFont val="Trebuchet MS"/>
        <family val="2"/>
      </rPr>
      <t xml:space="preserve"> = Q</t>
    </r>
    <r>
      <rPr>
        <vertAlign val="subscript"/>
        <sz val="10"/>
        <rFont val="Trebuchet MS"/>
        <family val="2"/>
      </rPr>
      <t>fuite 10Pa</t>
    </r>
    <r>
      <rPr>
        <sz val="10"/>
        <rFont val="Trebuchet MS"/>
        <family val="2"/>
      </rPr>
      <t xml:space="preserve"> / V</t>
    </r>
  </si>
  <si>
    <r>
      <t>n</t>
    </r>
    <r>
      <rPr>
        <vertAlign val="subscript"/>
        <sz val="10"/>
        <rFont val="Trebuchet MS"/>
        <family val="2"/>
      </rPr>
      <t>50</t>
    </r>
  </si>
  <si>
    <r>
      <t>n</t>
    </r>
    <r>
      <rPr>
        <vertAlign val="subscript"/>
        <sz val="10"/>
        <rFont val="Trebuchet MS"/>
        <family val="2"/>
      </rPr>
      <t>50</t>
    </r>
    <r>
      <rPr>
        <sz val="10"/>
        <rFont val="Trebuchet MS"/>
        <family val="2"/>
      </rPr>
      <t xml:space="preserve"> = Q</t>
    </r>
    <r>
      <rPr>
        <vertAlign val="subscript"/>
        <sz val="10"/>
        <rFont val="Trebuchet MS"/>
        <family val="2"/>
      </rPr>
      <t>fuite 50Pa</t>
    </r>
    <r>
      <rPr>
        <sz val="10"/>
        <rFont val="Trebuchet MS"/>
        <family val="2"/>
      </rPr>
      <t xml:space="preserve"> / V</t>
    </r>
  </si>
  <si>
    <r>
      <t xml:space="preserve">site non abrité </t>
    </r>
    <r>
      <rPr>
        <i/>
        <sz val="8"/>
        <rFont val="Trebuchet MS"/>
        <family val="2"/>
      </rPr>
      <t>(constructions isolées en bord de mer ou en rase campagne)</t>
    </r>
  </si>
  <si>
    <r>
      <t xml:space="preserve">site très abrité </t>
    </r>
    <r>
      <rPr>
        <i/>
        <sz val="8"/>
        <rFont val="Trebuchet MS"/>
        <family val="2"/>
      </rPr>
      <t>(constructions situées à l'intérieur des grands centres urbains)</t>
    </r>
  </si>
  <si>
    <t>Valeurs par défaut pour les calculs des articles 6 à 9</t>
  </si>
  <si>
    <t>ThBCE</t>
  </si>
  <si>
    <r>
      <t xml:space="preserve">Q </t>
    </r>
    <r>
      <rPr>
        <vertAlign val="subscript"/>
        <sz val="10"/>
        <rFont val="Trebuchet MS"/>
        <family val="2"/>
      </rPr>
      <t>fuite courant</t>
    </r>
    <r>
      <rPr>
        <sz val="10"/>
        <rFont val="Trebuchet MS"/>
        <family val="2"/>
      </rPr>
      <t xml:space="preserve"> = 2 x V x n</t>
    </r>
    <r>
      <rPr>
        <vertAlign val="subscript"/>
        <sz val="10"/>
        <rFont val="Trebuchet MS"/>
        <family val="2"/>
      </rPr>
      <t>50</t>
    </r>
    <r>
      <rPr>
        <sz val="10"/>
        <rFont val="Trebuchet MS"/>
        <family val="2"/>
      </rPr>
      <t xml:space="preserve"> x e x </t>
    </r>
    <r>
      <rPr>
        <sz val="10"/>
        <rFont val="Calibri"/>
        <family val="2"/>
      </rPr>
      <t>ε</t>
    </r>
  </si>
  <si>
    <r>
      <t xml:space="preserve">Facteur correctif de hauteur, </t>
    </r>
    <r>
      <rPr>
        <sz val="10"/>
        <rFont val="GreekC"/>
      </rPr>
      <t>ε</t>
    </r>
    <r>
      <rPr>
        <sz val="10"/>
        <rFont val="Trebuchet MS"/>
        <family val="2"/>
      </rPr>
      <t xml:space="preserve"> : </t>
    </r>
  </si>
  <si>
    <r>
      <t>Q</t>
    </r>
    <r>
      <rPr>
        <vertAlign val="subscript"/>
        <sz val="10"/>
        <rFont val="Trebuchet MS"/>
        <family val="2"/>
      </rPr>
      <t>4</t>
    </r>
    <r>
      <rPr>
        <sz val="10"/>
        <rFont val="Trebuchet MS"/>
        <family val="2"/>
      </rPr>
      <t>Pa-surf = (4/50)</t>
    </r>
    <r>
      <rPr>
        <vertAlign val="superscript"/>
        <sz val="10"/>
        <rFont val="Trebuchet MS"/>
        <family val="2"/>
      </rPr>
      <t>n</t>
    </r>
    <r>
      <rPr>
        <sz val="10"/>
        <rFont val="Trebuchet MS"/>
        <family val="2"/>
      </rPr>
      <t xml:space="preserve"> x Comp x n</t>
    </r>
    <r>
      <rPr>
        <vertAlign val="subscript"/>
        <sz val="10"/>
        <rFont val="Trebuchet MS"/>
        <family val="2"/>
      </rPr>
      <t>50</t>
    </r>
  </si>
  <si>
    <r>
      <t>I</t>
    </r>
    <r>
      <rPr>
        <b/>
        <vertAlign val="subscript"/>
        <sz val="10"/>
        <rFont val="Trebuchet MS"/>
        <family val="2"/>
      </rPr>
      <t>4</t>
    </r>
    <r>
      <rPr>
        <b/>
        <sz val="10"/>
        <rFont val="Trebuchet MS"/>
        <family val="2"/>
      </rPr>
      <t xml:space="preserve"> ou Q</t>
    </r>
    <r>
      <rPr>
        <b/>
        <vertAlign val="subscript"/>
        <sz val="10"/>
        <rFont val="Trebuchet MS"/>
        <family val="2"/>
      </rPr>
      <t>4</t>
    </r>
    <r>
      <rPr>
        <b/>
        <sz val="10"/>
        <rFont val="Trebuchet MS"/>
        <family val="2"/>
      </rPr>
      <t>Pa-surf</t>
    </r>
  </si>
  <si>
    <r>
      <t>I</t>
    </r>
    <r>
      <rPr>
        <vertAlign val="subscript"/>
        <sz val="10"/>
        <rFont val="Trebuchet MS"/>
        <family val="2"/>
      </rPr>
      <t>4</t>
    </r>
    <r>
      <rPr>
        <sz val="10"/>
        <rFont val="Trebuchet MS"/>
        <family val="2"/>
      </rPr>
      <t xml:space="preserve"> en m</t>
    </r>
    <r>
      <rPr>
        <vertAlign val="superscript"/>
        <sz val="10"/>
        <rFont val="Trebuchet MS"/>
        <family val="2"/>
      </rPr>
      <t>3</t>
    </r>
    <r>
      <rPr>
        <sz val="10"/>
        <rFont val="Trebuchet MS"/>
        <family val="2"/>
      </rPr>
      <t>/(h.m²) à 4 Pa</t>
    </r>
  </si>
  <si>
    <r>
      <t>Q</t>
    </r>
    <r>
      <rPr>
        <vertAlign val="subscript"/>
        <sz val="10"/>
        <rFont val="Trebuchet MS"/>
        <family val="2"/>
      </rPr>
      <t>4</t>
    </r>
    <r>
      <rPr>
        <sz val="10"/>
        <rFont val="Trebuchet MS"/>
        <family val="2"/>
      </rPr>
      <t>Pa-surf en m</t>
    </r>
    <r>
      <rPr>
        <vertAlign val="superscript"/>
        <sz val="10"/>
        <rFont val="Trebuchet MS"/>
        <family val="2"/>
      </rPr>
      <t>3</t>
    </r>
    <r>
      <rPr>
        <sz val="10"/>
        <rFont val="Trebuchet MS"/>
        <family val="2"/>
      </rPr>
      <t>/(h.m²) à 4 Pa</t>
    </r>
  </si>
  <si>
    <r>
      <t>m</t>
    </r>
    <r>
      <rPr>
        <b/>
        <vertAlign val="superscript"/>
        <sz val="10"/>
        <color indexed="60"/>
        <rFont val="Trebuchet MS"/>
        <family val="2"/>
      </rPr>
      <t>3</t>
    </r>
    <r>
      <rPr>
        <b/>
        <sz val="10"/>
        <color indexed="60"/>
        <rFont val="Trebuchet MS"/>
        <family val="2"/>
      </rPr>
      <t>/(h.m²) à 4Pa</t>
    </r>
  </si>
  <si>
    <r>
      <t>m</t>
    </r>
    <r>
      <rPr>
        <vertAlign val="superscript"/>
        <sz val="10"/>
        <rFont val="Trebuchet MS"/>
        <family val="2"/>
      </rPr>
      <t>3</t>
    </r>
    <r>
      <rPr>
        <sz val="10"/>
        <rFont val="Trebuchet MS"/>
        <family val="2"/>
      </rPr>
      <t>/(h.m²) à 4Pa</t>
    </r>
  </si>
  <si>
    <r>
      <t>n</t>
    </r>
    <r>
      <rPr>
        <vertAlign val="subscript"/>
        <sz val="10"/>
        <rFont val="Trebuchet MS"/>
        <family val="2"/>
      </rPr>
      <t>50</t>
    </r>
    <r>
      <rPr>
        <sz val="10"/>
        <rFont val="Trebuchet MS"/>
        <family val="2"/>
      </rPr>
      <t xml:space="preserve"> = Q</t>
    </r>
    <r>
      <rPr>
        <vertAlign val="subscript"/>
        <sz val="10"/>
        <rFont val="Trebuchet MS"/>
        <family val="2"/>
      </rPr>
      <t>4</t>
    </r>
    <r>
      <rPr>
        <sz val="10"/>
        <rFont val="Trebuchet MS"/>
        <family val="2"/>
      </rPr>
      <t>Pa-surf x (50/4)</t>
    </r>
    <r>
      <rPr>
        <vertAlign val="superscript"/>
        <sz val="10"/>
        <rFont val="Trebuchet MS"/>
        <family val="2"/>
      </rPr>
      <t>n</t>
    </r>
    <r>
      <rPr>
        <sz val="10"/>
        <rFont val="Trebuchet MS"/>
        <family val="2"/>
      </rPr>
      <t xml:space="preserve"> / Comp</t>
    </r>
  </si>
  <si>
    <r>
      <t>Q</t>
    </r>
    <r>
      <rPr>
        <b/>
        <vertAlign val="subscript"/>
        <sz val="10"/>
        <color rgb="FF993300"/>
        <rFont val="Trebuchet MS"/>
        <family val="2"/>
      </rPr>
      <t>4</t>
    </r>
    <r>
      <rPr>
        <b/>
        <sz val="10"/>
        <color indexed="60"/>
        <rFont val="Trebuchet MS"/>
        <family val="2"/>
      </rPr>
      <t>Pa-surf =</t>
    </r>
  </si>
  <si>
    <t>Compacité, Comp :</t>
  </si>
  <si>
    <r>
      <t>Taux de renouvellement d'air sous 50 Pa, n</t>
    </r>
    <r>
      <rPr>
        <vertAlign val="subscript"/>
        <sz val="10"/>
        <rFont val="Trebuchet MS"/>
        <family val="2"/>
      </rPr>
      <t>50</t>
    </r>
    <r>
      <rPr>
        <sz val="10"/>
        <rFont val="Trebuchet MS"/>
        <family val="2"/>
      </rPr>
      <t xml:space="preserve"> =</t>
    </r>
  </si>
  <si>
    <t>2 / REFERENTIELS</t>
  </si>
  <si>
    <t>3 / DEFINITIONS</t>
  </si>
  <si>
    <r>
      <t>1 / CONVERSION Q4 ou n</t>
    </r>
    <r>
      <rPr>
        <b/>
        <vertAlign val="subscript"/>
        <sz val="12"/>
        <rFont val="Trebuchet MS"/>
        <family val="2"/>
      </rPr>
      <t>50</t>
    </r>
    <r>
      <rPr>
        <b/>
        <sz val="12"/>
        <rFont val="Trebuchet MS"/>
        <family val="2"/>
      </rPr>
      <t xml:space="preserve"> / DEBIT D'INFILTRATION</t>
    </r>
  </si>
  <si>
    <t>Issue de la NF EN 12831</t>
  </si>
  <si>
    <t>[1]</t>
  </si>
  <si>
    <t>[2]</t>
  </si>
  <si>
    <t>[3]</t>
  </si>
  <si>
    <r>
      <t xml:space="preserve">Valeur </t>
    </r>
    <r>
      <rPr>
        <b/>
        <sz val="10"/>
        <color indexed="12"/>
        <rFont val="Trebuchet MS"/>
        <family val="2"/>
      </rPr>
      <t>Effinergie RE2020</t>
    </r>
  </si>
  <si>
    <r>
      <t xml:space="preserve">Valeur </t>
    </r>
    <r>
      <rPr>
        <b/>
        <sz val="10"/>
        <color indexed="12"/>
        <rFont val="Trebuchet MS"/>
        <family val="2"/>
      </rPr>
      <t>Effinergie 2017</t>
    </r>
  </si>
  <si>
    <t>Logement collectif, mesure par échantillonnage</t>
  </si>
  <si>
    <t>RT2012</t>
  </si>
  <si>
    <t>RE2020</t>
  </si>
  <si>
    <t>ThBCED</t>
  </si>
  <si>
    <t>Logement individuel (diffus ou groupé), mesure par échantillonnage (application du coef * 1,2)</t>
  </si>
  <si>
    <t>Logement collectif, mesure par échantillonnage (application du coef * 1,2)</t>
  </si>
  <si>
    <t>[4]</t>
  </si>
  <si>
    <t>[5]</t>
  </si>
  <si>
    <t>[1*]</t>
  </si>
  <si>
    <r>
      <t>Débit de fuite courant, Q*</t>
    </r>
    <r>
      <rPr>
        <vertAlign val="subscript"/>
        <sz val="10"/>
        <rFont val="Trebuchet MS"/>
        <family val="2"/>
      </rPr>
      <t>fuite courant</t>
    </r>
    <r>
      <rPr>
        <sz val="10"/>
        <rFont val="Trebuchet MS"/>
        <family val="2"/>
      </rPr>
      <t xml:space="preserve"> :</t>
    </r>
  </si>
  <si>
    <r>
      <t>Q*</t>
    </r>
    <r>
      <rPr>
        <vertAlign val="subscript"/>
        <sz val="10"/>
        <rFont val="Trebuchet MS"/>
        <family val="2"/>
      </rPr>
      <t>fuite courant</t>
    </r>
    <r>
      <rPr>
        <sz val="10"/>
        <rFont val="Trebuchet MS"/>
        <family val="2"/>
      </rPr>
      <t xml:space="preserve"> = V x n</t>
    </r>
    <r>
      <rPr>
        <vertAlign val="subscript"/>
        <sz val="10"/>
        <rFont val="Trebuchet MS"/>
        <family val="2"/>
      </rPr>
      <t>50</t>
    </r>
    <r>
      <rPr>
        <sz val="10"/>
        <rFont val="Trebuchet MS"/>
        <family val="2"/>
      </rPr>
      <t xml:space="preserve"> x e x </t>
    </r>
    <r>
      <rPr>
        <sz val="10"/>
        <rFont val="Calibri"/>
        <family val="2"/>
      </rPr>
      <t xml:space="preserve">ε </t>
    </r>
    <r>
      <rPr>
        <sz val="10"/>
        <rFont val="Trebuchet MS"/>
        <family val="2"/>
      </rPr>
      <t xml:space="preserve">= Q </t>
    </r>
    <r>
      <rPr>
        <vertAlign val="subscript"/>
        <sz val="10"/>
        <rFont val="Trebuchet MS"/>
        <family val="2"/>
      </rPr>
      <t>fuite courant</t>
    </r>
    <r>
      <rPr>
        <sz val="10"/>
        <rFont val="Trebuchet MS"/>
        <family val="2"/>
      </rPr>
      <t xml:space="preserve"> / 2</t>
    </r>
  </si>
  <si>
    <t>Le facteur 2 est enlevé du calcul.</t>
  </si>
  <si>
    <t>Utilisation des formules [3], puis [1*], puis [5]</t>
  </si>
  <si>
    <t>Utilisation des formules [1*], puis [5], puis [2]</t>
  </si>
  <si>
    <t>réalisation : IZUBA énergies</t>
  </si>
  <si>
    <t>Issue du document CETE de Lyon</t>
  </si>
  <si>
    <r>
      <t>n</t>
    </r>
    <r>
      <rPr>
        <vertAlign val="subscript"/>
        <sz val="10"/>
        <rFont val="Trebuchet MS"/>
        <family val="2"/>
      </rPr>
      <t>courant</t>
    </r>
    <r>
      <rPr>
        <sz val="10"/>
        <rFont val="Trebuchet MS"/>
        <family val="2"/>
      </rPr>
      <t xml:space="preserve"> =Q </t>
    </r>
    <r>
      <rPr>
        <vertAlign val="subscript"/>
        <sz val="10"/>
        <rFont val="Trebuchet MS"/>
        <family val="2"/>
      </rPr>
      <t>fuite courant</t>
    </r>
    <r>
      <rPr>
        <sz val="10"/>
        <rFont val="Trebuchet MS"/>
        <family val="2"/>
      </rPr>
      <t xml:space="preserve"> / (2 x V) = Q*</t>
    </r>
    <r>
      <rPr>
        <vertAlign val="subscript"/>
        <sz val="10"/>
        <rFont val="Trebuchet MS"/>
        <family val="2"/>
      </rPr>
      <t>fuite courant</t>
    </r>
    <r>
      <rPr>
        <sz val="10"/>
        <rFont val="Trebuchet MS"/>
        <family val="2"/>
      </rPr>
      <t xml:space="preserve"> / V</t>
    </r>
  </si>
  <si>
    <r>
      <t>n</t>
    </r>
    <r>
      <rPr>
        <b/>
        <vertAlign val="subscript"/>
        <sz val="11"/>
        <rFont val="Trebuchet MS"/>
        <family val="2"/>
      </rPr>
      <t>50</t>
    </r>
    <r>
      <rPr>
        <b/>
        <sz val="11"/>
        <rFont val="Trebuchet MS"/>
        <family val="2"/>
      </rPr>
      <t xml:space="preserve"> connu : calcul de la valeur pour la simulation, puis Q</t>
    </r>
    <r>
      <rPr>
        <b/>
        <vertAlign val="subscript"/>
        <sz val="11"/>
        <rFont val="Trebuchet MS"/>
        <family val="2"/>
      </rPr>
      <t>4</t>
    </r>
  </si>
  <si>
    <r>
      <t>Q</t>
    </r>
    <r>
      <rPr>
        <b/>
        <vertAlign val="subscript"/>
        <sz val="11"/>
        <rFont val="Trebuchet MS"/>
        <family val="2"/>
      </rPr>
      <t>4</t>
    </r>
    <r>
      <rPr>
        <b/>
        <sz val="11"/>
        <rFont val="Trebuchet MS"/>
        <family val="2"/>
      </rPr>
      <t xml:space="preserve"> connu : calcul de la valeur pour la simulation, puis n</t>
    </r>
    <r>
      <rPr>
        <b/>
        <vertAlign val="subscript"/>
        <sz val="11"/>
        <rFont val="Trebuchet MS"/>
        <family val="2"/>
      </rPr>
      <t>50</t>
    </r>
  </si>
  <si>
    <t>Exposant d'écoulement : n = 2/3</t>
  </si>
  <si>
    <r>
      <t xml:space="preserve">Différence de pression courante, </t>
    </r>
    <r>
      <rPr>
        <sz val="8"/>
        <color theme="0" tint="-0.499984740745262"/>
        <rFont val="GreekC"/>
      </rPr>
      <t>D</t>
    </r>
    <r>
      <rPr>
        <sz val="8"/>
        <color theme="0" tint="-0.499984740745262"/>
        <rFont val="Trebuchet MS"/>
        <family val="2"/>
      </rPr>
      <t>P</t>
    </r>
    <r>
      <rPr>
        <vertAlign val="subscript"/>
        <sz val="8"/>
        <color theme="0" tint="-0.499984740745262"/>
        <rFont val="Trebuchet MS"/>
        <family val="2"/>
      </rPr>
      <t>courant</t>
    </r>
    <r>
      <rPr>
        <sz val="8"/>
        <color theme="0" tint="-0.499984740745262"/>
        <rFont val="Trebuchet MS"/>
        <family val="2"/>
      </rPr>
      <t xml:space="preserve"> :</t>
    </r>
  </si>
  <si>
    <r>
      <t xml:space="preserve">Valeur </t>
    </r>
    <r>
      <rPr>
        <b/>
        <sz val="10"/>
        <color indexed="12"/>
        <rFont val="Trebuchet MS"/>
        <family val="2"/>
      </rPr>
      <t>par défaut</t>
    </r>
    <r>
      <rPr>
        <sz val="10"/>
        <rFont val="Trebuchet MS"/>
        <family val="2"/>
      </rPr>
      <t xml:space="preserve"> 
RE 2020</t>
    </r>
  </si>
  <si>
    <r>
      <t xml:space="preserve">Valeur </t>
    </r>
    <r>
      <rPr>
        <b/>
        <sz val="10"/>
        <color indexed="12"/>
        <rFont val="Trebuchet MS"/>
        <family val="2"/>
      </rPr>
      <t>par défaut</t>
    </r>
    <r>
      <rPr>
        <sz val="10"/>
        <rFont val="Trebuchet MS"/>
        <family val="2"/>
      </rPr>
      <t xml:space="preserve"> 
RT 2012</t>
    </r>
  </si>
  <si>
    <r>
      <t xml:space="preserve">Valeur </t>
    </r>
    <r>
      <rPr>
        <b/>
        <sz val="10"/>
        <color indexed="12"/>
        <rFont val="Trebuchet MS"/>
        <family val="2"/>
      </rPr>
      <t>par défaut</t>
    </r>
    <r>
      <rPr>
        <sz val="10"/>
        <rFont val="Trebuchet MS"/>
        <family val="2"/>
      </rPr>
      <t xml:space="preserve"> 
RT 2005</t>
    </r>
  </si>
  <si>
    <r>
      <t xml:space="preserve">Valeur </t>
    </r>
    <r>
      <rPr>
        <b/>
        <sz val="10"/>
        <color indexed="12"/>
        <rFont val="Trebuchet MS"/>
        <family val="2"/>
      </rPr>
      <t>référence</t>
    </r>
    <r>
      <rPr>
        <sz val="10"/>
        <rFont val="Trebuchet MS"/>
        <family val="2"/>
      </rPr>
      <t xml:space="preserve"> 
RT 2005</t>
    </r>
  </si>
  <si>
    <t>Non résidentiel</t>
  </si>
  <si>
    <t>Étanchéité élevée</t>
  </si>
  <si>
    <t>Étanchéité moyenne</t>
  </si>
  <si>
    <t>Étanchéité basse</t>
  </si>
  <si>
    <t>Source : NF EN 12831 (mars 2004) - Systèmes de chauffage dans les bâtiments : Méthode de calcul des déperditions calorifiques de base</t>
  </si>
  <si>
    <t xml:space="preserve">Source : NF P52-612/CN (février 2005) - Systèmes de chauffage dans les bâtiments : Méthode de calcul des déperditions calorifiques de base - Complément national à la norme NF EN 12831 </t>
  </si>
  <si>
    <t>Équations de conversion</t>
  </si>
  <si>
    <r>
      <t>Un facteur 2 est introduit dans l'équation [1] parce que la valeur de n</t>
    </r>
    <r>
      <rPr>
        <i/>
        <vertAlign val="subscript"/>
        <sz val="9"/>
        <rFont val="Trebuchet MS"/>
        <family val="2"/>
      </rPr>
      <t>50</t>
    </r>
    <r>
      <rPr>
        <i/>
        <sz val="9"/>
        <rFont val="Trebuchet MS"/>
        <family val="2"/>
      </rPr>
      <t xml:space="preserve"> est donnée pour le bâtiment entier.</t>
    </r>
  </si>
  <si>
    <t>valeur à saisir</t>
  </si>
  <si>
    <t>coef. d'exposition, e</t>
  </si>
  <si>
    <r>
      <t xml:space="preserve">site non abrité </t>
    </r>
    <r>
      <rPr>
        <i/>
        <sz val="8"/>
        <rFont val="Trebuchet MS"/>
        <family val="2"/>
      </rPr>
      <t>(bâtiments en zone ventée, bâtiments de grande hauteur en centre-ville)</t>
    </r>
  </si>
  <si>
    <r>
      <t xml:space="preserve">site modérément abrité </t>
    </r>
    <r>
      <rPr>
        <i/>
        <sz val="8"/>
        <rFont val="Trebuchet MS"/>
        <family val="2"/>
      </rPr>
      <t>(bâtiments en campagne protégés par des arbres ou par d'autres bâtiments, banlieue)</t>
    </r>
  </si>
  <si>
    <r>
      <t xml:space="preserve">site très abrité </t>
    </r>
    <r>
      <rPr>
        <i/>
        <sz val="8"/>
        <rFont val="Trebuchet MS"/>
        <family val="2"/>
      </rPr>
      <t>(bâtiments de taille moyenne en centre-ville, bâtiments en forêt)</t>
    </r>
  </si>
  <si>
    <t>valeur à saisir à partir des tableaux ci-après</t>
  </si>
  <si>
    <r>
      <t xml:space="preserve">site modérément abrité </t>
    </r>
    <r>
      <rPr>
        <i/>
        <sz val="8"/>
        <rFont val="Trebuchet MS"/>
        <family val="2"/>
      </rPr>
      <t>(constructions situées dans les villes petites et moyennes ou à la périphérie des grands centres urbains)</t>
    </r>
  </si>
  <si>
    <t>autres logements ou bâtiments</t>
  </si>
  <si>
    <t>Dépend de la nature de l'écoulement, valeur retenue : 2/3. 
Valeur proche de 1 : écoulement laminaire, 
proche de 0,5 : écoulement inertiel</t>
  </si>
  <si>
    <t>Parois déperditives, c'est-à-dire donnant sur l'extérieur, sur le sol ou sur des locaux non-chauffés, hors planchers bas.</t>
  </si>
  <si>
    <t>Débit de fuite sous 4 Pa divisé par la surface de parois froides (au sens de la RT2005, hors planchers bas)</t>
  </si>
  <si>
    <t>màj 02/12/2022</t>
  </si>
  <si>
    <t>Infiltrations - Perméabilité à l'air</t>
  </si>
  <si>
    <r>
      <t xml:space="preserve">coef. d'exposition, </t>
    </r>
    <r>
      <rPr>
        <b/>
        <i/>
        <sz val="10"/>
        <rFont val="Trebuchet MS"/>
        <family val="2"/>
      </rPr>
      <t>e</t>
    </r>
  </si>
  <si>
    <r>
      <t xml:space="preserve">facteur correctif de hauteur, </t>
    </r>
    <r>
      <rPr>
        <b/>
        <i/>
        <sz val="10"/>
        <rFont val="Trebuchet MS"/>
        <family val="2"/>
      </rPr>
      <t>ε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</si>
</sst>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00"/>
    <numFmt numFmtId="165" formatCode="dd/mm/yy;@"/>
  </numFmts>
  <fonts count="32">
    <font>
      <sz val="10"/>
      <name val="Arial"/>
    </font>
    <font>
      <sz val="10"/>
      <name val="Arial"/>
      <family val="2"/>
    </font>
    <font>
      <sz val="10"/>
      <name val="MS Sans Serif"/>
      <family val="2"/>
    </font>
    <font>
      <b/>
      <sz val="12"/>
      <name val="Trebuchet MS"/>
      <family val="2"/>
    </font>
    <font>
      <sz val="10"/>
      <name val="Trebuchet MS"/>
      <family val="2"/>
    </font>
    <font>
      <vertAlign val="subscript"/>
      <sz val="10"/>
      <name val="Trebuchet MS"/>
      <family val="2"/>
    </font>
    <font>
      <vertAlign val="superscript"/>
      <sz val="10"/>
      <name val="Trebuchet MS"/>
      <family val="2"/>
    </font>
    <font>
      <b/>
      <sz val="10"/>
      <color indexed="12"/>
      <name val="Trebuchet MS"/>
      <family val="2"/>
    </font>
    <font>
      <i/>
      <sz val="10"/>
      <name val="Trebuchet MS"/>
      <family val="2"/>
    </font>
    <font>
      <i/>
      <sz val="8"/>
      <name val="Trebuchet MS"/>
      <family val="2"/>
    </font>
    <font>
      <b/>
      <i/>
      <sz val="10"/>
      <color indexed="12"/>
      <name val="Trebuchet MS"/>
      <family val="2"/>
    </font>
    <font>
      <b/>
      <i/>
      <sz val="8"/>
      <name val="Trebuchet MS"/>
      <family val="2"/>
    </font>
    <font>
      <i/>
      <sz val="10"/>
      <name val="Arial"/>
      <family val="2"/>
    </font>
    <font>
      <b/>
      <sz val="10"/>
      <name val="Trebuchet MS"/>
      <family val="2"/>
    </font>
    <font>
      <sz val="10"/>
      <name val="GreekC"/>
    </font>
    <font>
      <b/>
      <vertAlign val="subscript"/>
      <sz val="10"/>
      <name val="Trebuchet MS"/>
      <family val="2"/>
    </font>
    <font>
      <b/>
      <vertAlign val="subscript"/>
      <sz val="10"/>
      <color indexed="60"/>
      <name val="Trebuchet MS"/>
      <family val="2"/>
    </font>
    <font>
      <b/>
      <sz val="10"/>
      <color indexed="60"/>
      <name val="Trebuchet MS"/>
      <family val="2"/>
    </font>
    <font>
      <b/>
      <vertAlign val="superscript"/>
      <sz val="10"/>
      <color indexed="60"/>
      <name val="Trebuchet MS"/>
      <family val="2"/>
    </font>
    <font>
      <i/>
      <sz val="9"/>
      <name val="Trebuchet MS"/>
      <family val="2"/>
    </font>
    <font>
      <b/>
      <vertAlign val="subscript"/>
      <sz val="12"/>
      <name val="Trebuchet MS"/>
      <family val="2"/>
    </font>
    <font>
      <sz val="10"/>
      <name val="Calibri"/>
      <family val="2"/>
    </font>
    <font>
      <b/>
      <vertAlign val="subscript"/>
      <sz val="10"/>
      <color rgb="FF993300"/>
      <name val="Trebuchet MS"/>
      <family val="2"/>
    </font>
    <font>
      <b/>
      <sz val="20"/>
      <name val="Trebuchet MS"/>
      <family val="2"/>
    </font>
    <font>
      <b/>
      <sz val="11"/>
      <name val="Trebuchet MS"/>
      <family val="2"/>
    </font>
    <font>
      <b/>
      <vertAlign val="subscript"/>
      <sz val="11"/>
      <name val="Trebuchet MS"/>
      <family val="2"/>
    </font>
    <font>
      <sz val="8"/>
      <name val="Trebuchet MS"/>
      <family val="2"/>
    </font>
    <font>
      <sz val="8"/>
      <color theme="0" tint="-0.499984740745262"/>
      <name val="Trebuchet MS"/>
      <family val="2"/>
    </font>
    <font>
      <sz val="8"/>
      <color theme="0" tint="-0.499984740745262"/>
      <name val="GreekC"/>
    </font>
    <font>
      <vertAlign val="subscript"/>
      <sz val="8"/>
      <color theme="0" tint="-0.499984740745262"/>
      <name val="Trebuchet MS"/>
      <family val="2"/>
    </font>
    <font>
      <i/>
      <vertAlign val="subscript"/>
      <sz val="9"/>
      <name val="Trebuchet MS"/>
      <family val="2"/>
    </font>
    <font>
      <b/>
      <i/>
      <sz val="10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143">
    <xf numFmtId="0" fontId="0" fillId="0" borderId="0" xfId="0"/>
    <xf numFmtId="0" fontId="3" fillId="2" borderId="1" xfId="0" applyFont="1" applyFill="1" applyBorder="1"/>
    <xf numFmtId="0" fontId="4" fillId="2" borderId="2" xfId="0" applyFont="1" applyFill="1" applyBorder="1" applyAlignment="1">
      <alignment horizontal="center"/>
    </xf>
    <xf numFmtId="0" fontId="4" fillId="2" borderId="2" xfId="0" applyFont="1" applyFill="1" applyBorder="1"/>
    <xf numFmtId="165" fontId="4" fillId="0" borderId="0" xfId="0" applyNumberFormat="1" applyFont="1" applyFill="1" applyBorder="1"/>
    <xf numFmtId="0" fontId="4" fillId="0" borderId="0" xfId="0" applyFont="1"/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/>
    <xf numFmtId="0" fontId="4" fillId="0" borderId="0" xfId="0" applyFont="1" applyFill="1" applyBorder="1"/>
    <xf numFmtId="0" fontId="4" fillId="2" borderId="7" xfId="0" applyFont="1" applyFill="1" applyBorder="1" applyAlignment="1">
      <alignment horizontal="center"/>
    </xf>
    <xf numFmtId="0" fontId="4" fillId="2" borderId="7" xfId="0" applyFont="1" applyFill="1" applyBorder="1"/>
    <xf numFmtId="14" fontId="4" fillId="2" borderId="8" xfId="0" applyNumberFormat="1" applyFont="1" applyFill="1" applyBorder="1" applyAlignment="1">
      <alignment horizont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0" fontId="4" fillId="0" borderId="9" xfId="0" applyFont="1" applyBorder="1" applyAlignment="1">
      <alignment vertical="center" wrapText="1"/>
    </xf>
    <xf numFmtId="0" fontId="8" fillId="0" borderId="0" xfId="0" applyFont="1" applyFill="1" applyAlignment="1">
      <alignment vertical="center"/>
    </xf>
    <xf numFmtId="0" fontId="4" fillId="0" borderId="13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9" fillId="0" borderId="25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8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4" fillId="0" borderId="3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2" xfId="0" applyFont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9" fillId="0" borderId="34" xfId="0" applyFont="1" applyBorder="1" applyAlignment="1">
      <alignment vertical="center" wrapText="1"/>
    </xf>
    <xf numFmtId="0" fontId="9" fillId="0" borderId="35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16" fontId="4" fillId="0" borderId="11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2" fillId="0" borderId="0" xfId="0" applyFont="1"/>
    <xf numFmtId="0" fontId="13" fillId="4" borderId="0" xfId="0" applyFont="1" applyFill="1" applyAlignment="1">
      <alignment vertical="center"/>
    </xf>
    <xf numFmtId="0" fontId="13" fillId="4" borderId="0" xfId="0" applyFont="1" applyFill="1" applyAlignment="1">
      <alignment vertical="center" wrapText="1"/>
    </xf>
    <xf numFmtId="0" fontId="17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right" vertical="center"/>
    </xf>
    <xf numFmtId="2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17" fillId="4" borderId="0" xfId="0" applyFont="1" applyFill="1" applyAlignment="1">
      <alignment horizontal="right" vertical="center"/>
    </xf>
    <xf numFmtId="164" fontId="17" fillId="4" borderId="0" xfId="0" applyNumberFormat="1" applyFont="1" applyFill="1" applyAlignment="1">
      <alignment horizontal="center" vertical="center" wrapText="1"/>
    </xf>
    <xf numFmtId="0" fontId="17" fillId="4" borderId="0" xfId="0" applyFont="1" applyFill="1" applyAlignment="1">
      <alignment vertical="center"/>
    </xf>
    <xf numFmtId="0" fontId="4" fillId="0" borderId="38" xfId="0" applyFont="1" applyBorder="1" applyAlignment="1">
      <alignment vertical="center"/>
    </xf>
    <xf numFmtId="0" fontId="13" fillId="4" borderId="39" xfId="0" applyFont="1" applyFill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13" fillId="4" borderId="40" xfId="0" applyFont="1" applyFill="1" applyBorder="1" applyAlignment="1">
      <alignment vertical="center"/>
    </xf>
    <xf numFmtId="0" fontId="4" fillId="0" borderId="40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4" fillId="0" borderId="42" xfId="0" applyFont="1" applyBorder="1" applyAlignment="1">
      <alignment vertical="center" wrapText="1"/>
    </xf>
    <xf numFmtId="0" fontId="4" fillId="0" borderId="40" xfId="0" applyFont="1" applyBorder="1" applyAlignment="1">
      <alignment vertical="center" wrapText="1"/>
    </xf>
    <xf numFmtId="0" fontId="4" fillId="0" borderId="42" xfId="0" applyFont="1" applyBorder="1" applyAlignment="1">
      <alignment vertical="center"/>
    </xf>
    <xf numFmtId="0" fontId="13" fillId="4" borderId="39" xfId="0" applyFont="1" applyFill="1" applyBorder="1" applyAlignment="1">
      <alignment vertical="center" wrapText="1"/>
    </xf>
    <xf numFmtId="0" fontId="13" fillId="4" borderId="40" xfId="0" applyFont="1" applyFill="1" applyBorder="1" applyAlignment="1">
      <alignment vertical="center" wrapText="1"/>
    </xf>
    <xf numFmtId="0" fontId="1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6" borderId="45" xfId="0" applyFont="1" applyFill="1" applyBorder="1" applyAlignment="1">
      <alignment vertical="center"/>
    </xf>
    <xf numFmtId="0" fontId="4" fillId="6" borderId="31" xfId="0" applyFont="1" applyFill="1" applyBorder="1" applyAlignment="1">
      <alignment vertical="center" wrapText="1"/>
    </xf>
    <xf numFmtId="0" fontId="4" fillId="6" borderId="30" xfId="0" applyFont="1" applyFill="1" applyBorder="1" applyAlignment="1">
      <alignment vertical="center" wrapText="1"/>
    </xf>
    <xf numFmtId="0" fontId="4" fillId="6" borderId="29" xfId="0" applyFont="1" applyFill="1" applyBorder="1" applyAlignment="1">
      <alignment vertical="center" wrapText="1"/>
    </xf>
    <xf numFmtId="0" fontId="9" fillId="6" borderId="28" xfId="0" applyFont="1" applyFill="1" applyBorder="1" applyAlignment="1">
      <alignment vertical="center" wrapText="1"/>
    </xf>
    <xf numFmtId="0" fontId="4" fillId="6" borderId="44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7" borderId="24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2" fontId="17" fillId="4" borderId="0" xfId="0" applyNumberFormat="1" applyFont="1" applyFill="1" applyAlignment="1">
      <alignment horizontal="center" vertical="center" wrapText="1"/>
    </xf>
    <xf numFmtId="0" fontId="17" fillId="4" borderId="49" xfId="0" applyFont="1" applyFill="1" applyBorder="1" applyAlignment="1">
      <alignment horizontal="right" vertical="center"/>
    </xf>
    <xf numFmtId="2" fontId="17" fillId="4" borderId="49" xfId="0" applyNumberFormat="1" applyFont="1" applyFill="1" applyBorder="1" applyAlignment="1">
      <alignment horizontal="center" vertical="center" wrapText="1"/>
    </xf>
    <xf numFmtId="0" fontId="17" fillId="4" borderId="49" xfId="0" applyFont="1" applyFill="1" applyBorder="1" applyAlignment="1">
      <alignment vertical="center"/>
    </xf>
    <xf numFmtId="165" fontId="9" fillId="2" borderId="3" xfId="0" applyNumberFormat="1" applyFont="1" applyFill="1" applyBorder="1" applyAlignment="1">
      <alignment horizontal="right"/>
    </xf>
    <xf numFmtId="165" fontId="9" fillId="2" borderId="5" xfId="0" applyNumberFormat="1" applyFont="1" applyFill="1" applyBorder="1" applyAlignment="1">
      <alignment horizontal="right"/>
    </xf>
    <xf numFmtId="0" fontId="23" fillId="2" borderId="4" xfId="0" applyFont="1" applyFill="1" applyBorder="1"/>
    <xf numFmtId="0" fontId="3" fillId="2" borderId="6" xfId="0" applyFont="1" applyFill="1" applyBorder="1"/>
    <xf numFmtId="0" fontId="24" fillId="4" borderId="0" xfId="0" applyFont="1" applyFill="1" applyAlignment="1">
      <alignment vertical="center"/>
    </xf>
    <xf numFmtId="0" fontId="26" fillId="0" borderId="0" xfId="0" applyFont="1" applyAlignment="1">
      <alignment vertical="center"/>
    </xf>
    <xf numFmtId="0" fontId="27" fillId="0" borderId="49" xfId="0" applyFont="1" applyFill="1" applyBorder="1" applyAlignment="1">
      <alignment horizontal="right" vertical="center"/>
    </xf>
    <xf numFmtId="2" fontId="27" fillId="0" borderId="49" xfId="0" applyNumberFormat="1" applyFont="1" applyBorder="1" applyAlignment="1">
      <alignment horizontal="center" vertical="center" wrapText="1"/>
    </xf>
    <xf numFmtId="0" fontId="27" fillId="0" borderId="49" xfId="0" applyFont="1" applyBorder="1" applyAlignment="1">
      <alignment vertical="center"/>
    </xf>
    <xf numFmtId="0" fontId="27" fillId="0" borderId="0" xfId="0" applyFont="1" applyFill="1" applyBorder="1" applyAlignment="1">
      <alignment horizontal="right" vertical="center"/>
    </xf>
    <xf numFmtId="2" fontId="27" fillId="0" borderId="0" xfId="0" applyNumberFormat="1" applyFont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2" fontId="17" fillId="8" borderId="0" xfId="0" applyNumberFormat="1" applyFont="1" applyFill="1" applyAlignment="1">
      <alignment horizontal="center" vertical="center" wrapText="1"/>
    </xf>
    <xf numFmtId="0" fontId="17" fillId="8" borderId="0" xfId="0" applyFont="1" applyFill="1" applyAlignment="1">
      <alignment vertical="center"/>
    </xf>
    <xf numFmtId="0" fontId="4" fillId="8" borderId="0" xfId="0" applyFont="1" applyFill="1" applyAlignment="1">
      <alignment horizontal="center" vertical="center" wrapText="1"/>
    </xf>
    <xf numFmtId="0" fontId="4" fillId="8" borderId="0" xfId="0" applyFont="1" applyFill="1" applyAlignment="1">
      <alignment vertical="center"/>
    </xf>
    <xf numFmtId="0" fontId="17" fillId="8" borderId="0" xfId="0" applyFont="1" applyFill="1" applyBorder="1" applyAlignment="1">
      <alignment vertical="center"/>
    </xf>
    <xf numFmtId="2" fontId="4" fillId="8" borderId="0" xfId="0" applyNumberFormat="1" applyFont="1" applyFill="1" applyAlignment="1">
      <alignment horizontal="center" vertical="center" wrapText="1"/>
    </xf>
    <xf numFmtId="0" fontId="13" fillId="6" borderId="43" xfId="0" applyFont="1" applyFill="1" applyBorder="1" applyAlignment="1">
      <alignment vertical="center"/>
    </xf>
    <xf numFmtId="0" fontId="13" fillId="6" borderId="29" xfId="0" applyFont="1" applyFill="1" applyBorder="1" applyAlignment="1">
      <alignment vertical="center"/>
    </xf>
    <xf numFmtId="0" fontId="4" fillId="5" borderId="10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8" fillId="5" borderId="29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8" fillId="5" borderId="51" xfId="0" applyFont="1" applyFill="1" applyBorder="1" applyAlignment="1">
      <alignment horizontal="center" vertical="center" wrapText="1"/>
    </xf>
    <xf numFmtId="0" fontId="8" fillId="5" borderId="52" xfId="0" applyFont="1" applyFill="1" applyBorder="1" applyAlignment="1">
      <alignment horizontal="center" vertical="center" wrapText="1"/>
    </xf>
    <xf numFmtId="0" fontId="8" fillId="5" borderId="53" xfId="0" applyFont="1" applyFill="1" applyBorder="1" applyAlignment="1">
      <alignment horizontal="center" vertical="center" wrapText="1"/>
    </xf>
  </cellXfs>
  <cellStyles count="3">
    <cellStyle name="Euro" xfId="1" xr:uid="{00000000-0005-0000-0000-000000000000}"/>
    <cellStyle name="Normal" xfId="0" builtinId="0"/>
    <cellStyle name="Standard_HWB Kurzverf. Formular" xfId="2" xr:uid="{00000000-0005-0000-0000-000002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ble-sb\Mes%20Documents\Etudes%20ECS%20solaires\Pr&#233;-&#233;tudes%202005\MONASTERE%20DE%20SOLAN\prediag%20Monast&#232;re%20de%20Solan-V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tudes%20Bioclimatiques/E483-%20Herbier%20de%20Diois/APS/Herbier%20de%20Dios-AP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Etudes%20Bioclimatiques/E437-Coll&#232;ge%20LOUPIAN/PRO/LOUPIAN-PRO-06020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duardo/Mes%20documents/01%20-%20PRE%20DIAGS%20SOLAIRES/-%20MODELES%20-/m&#233;thode%20SOLO/solov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DUARDO\Mes%20documents\MALBOSC%20N&#176;30\prediag%20MALBOSC%20n&#176;30-V0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DUARDO\Mes%20documents\Documents%20and%20Settings\IZUBA%20ENERGIES\Mes%20documents\Pr&#233;-&#233;tude%20solaires\Pr&#233;-&#233;tudes%202005\RESIDENCE%20EQUATEUR\Administrateur\Mes%20documents\GRS\GRS%20La%20Pasqui&#232;re%20excel%20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Etudes%20Bioclimatiques/E451-Ecole%20Marseille/APS/E451-Marseille-AP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Etudes%20ECS%20solaires/Pr&#233;-&#233;tudes%202005/CROUS%20la%20Colombi&#232;re/DCE/CROUS%20La%20Colombi&#232;re-Offres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microsoft.com/office/2019/04/relationships/externalLinkLongPath" Target="/Users/e.serodio/Documents/10%20-%20DOCUMENTATION%20THERMIQUE/3%20-%20Conception%20&#233;nerg&#233;tique/3.4%20-%20Etanch&#233;it&#233;%20&#224;%20l'air/03%20-%20ETUDES%20BIOCLIMATIQUES/2%20-%20ETUDES%20TERMINEES/E%20337%20Bambouseraie/04%20-%20APS%2026%2006%2006/Bambouseraie%20APS%2001%2009%2006.xls?6881F862" TargetMode="External"/><Relationship Id="rId1" Type="http://schemas.openxmlformats.org/officeDocument/2006/relationships/externalLinkPath" Target="file:///\\6881F862\Bambouseraie%20APS%2001%2009%200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DUARDO\Mes%20documents\Documents%20and%20Settings\IZUBA%20ENERGIES\Mes%20documents\Pr&#233;-&#233;tude%20solaires\Pr&#233;-&#233;tudes%202005\SNCF%20NIMES\prediag%20SNCF-V02.xls" TargetMode="External"/></Relationships>
</file>

<file path=xl/externalLinks/_rels/externalLink11.xml.rels><?xml version="1.0" encoding="UTF-8" standalone="yes"?>
<Relationships xmlns="http://schemas.openxmlformats.org/package/2006/relationships"><Relationship Id="rId2" Type="http://schemas.microsoft.com/office/2019/04/relationships/externalLinkLongPath" Target="/Users/e.serodio/Documents/10%20-%20DOCUMENTATION%20THERMIQUE/3%20-%20Conception%20&#233;nerg&#233;tique/3.4%20-%20Etanch&#233;it&#233;%20&#224;%20l'air/03%20-%20ETUDES%20BIOCLIMATIQUES/2%20-%20ETUDES%20TERMINEES/E%20508%20Maison%20Bleu/8%20-%20optimisation%20&#233;nerg&#233;tique/Maison%20Bleu%20optimisation.xls?6FBF0546" TargetMode="External"/><Relationship Id="rId1" Type="http://schemas.openxmlformats.org/officeDocument/2006/relationships/externalLinkPath" Target="file:///\\6FBF0546\Maison%20Bleu%20optimisation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.serodio/Documents/10%20-%20DOCUMENTATION%20THERMIQUE/3%20-%20Conception%20&#233;nerg&#233;tique/3.4%20-%20Etanch&#233;it&#233;%20&#224;%20l'air/03%20-%20ETUDES%20BIOCLIMATIQUES/E%20508%20Maison%20Bleu/8%20-%20optimisation%20&#233;nerg&#233;tique/Maison%20Bleu%20optimisa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s"/>
      <sheetName val="Feuil2"/>
      <sheetName val="données"/>
      <sheetName val="test"/>
      <sheetName val="opt"/>
      <sheetName val="opt solo"/>
      <sheetName val="resultats"/>
      <sheetName val="fiche recap"/>
      <sheetName val="Coûts"/>
      <sheetName val="schema"/>
      <sheetName val="raccord capteurs"/>
      <sheetName val="Plan de masse"/>
    </sheetNames>
    <sheetDataSet>
      <sheetData sheetId="0">
        <row r="101">
          <cell r="AD101">
            <v>471</v>
          </cell>
        </row>
        <row r="103">
          <cell r="Z103">
            <v>472</v>
          </cell>
        </row>
      </sheetData>
      <sheetData sheetId="1">
        <row r="3">
          <cell r="C3">
            <v>120</v>
          </cell>
        </row>
        <row r="4">
          <cell r="C4">
            <v>28</v>
          </cell>
        </row>
        <row r="7">
          <cell r="C7">
            <v>0.8</v>
          </cell>
          <cell r="F7">
            <v>0.6</v>
          </cell>
        </row>
        <row r="8">
          <cell r="C8">
            <v>0.7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>
        <row r="155">
          <cell r="BJ155">
            <v>7965.3600000000006</v>
          </cell>
        </row>
      </sheetData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 électriques"/>
      <sheetName val="Apports internes"/>
      <sheetName val="Synthsése chaufclim"/>
      <sheetName val="Bilan année chaufclim"/>
      <sheetName val="Bilan sans clim"/>
      <sheetName val="Bilan 17kW solaire"/>
      <sheetName val="Consommation"/>
      <sheetName val="Hypot clim"/>
      <sheetName val="MDE"/>
      <sheetName val="ENR"/>
      <sheetName val="Bilan PV"/>
      <sheetName val="Profil de conso"/>
      <sheetName val="Hypothèses ECS"/>
      <sheetName val="Coût ECS"/>
      <sheetName val="Coût GRS"/>
      <sheetName val="T SOL"/>
      <sheetName val="Bilan ECS"/>
      <sheetName val="Schéma ECS solaire"/>
      <sheetName val="Hypothèses PV"/>
      <sheetName val="Localisation PV"/>
      <sheetName val="Coupe PV"/>
      <sheetName val="Schéma de principe PV"/>
      <sheetName val="Prométhé 1"/>
      <sheetName val="Prométhé 2"/>
      <sheetName val="Localisation"/>
    </sheetNames>
    <sheetDataSet>
      <sheetData sheetId="0"/>
      <sheetData sheetId="1"/>
      <sheetData sheetId="2"/>
      <sheetData sheetId="3" refreshError="1">
        <row r="89">
          <cell r="C89">
            <v>48.6</v>
          </cell>
        </row>
      </sheetData>
      <sheetData sheetId="4"/>
      <sheetData sheetId="5"/>
      <sheetData sheetId="6" refreshError="1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Tarif"/>
      <sheetName val="Schémas"/>
      <sheetName val="Lemasson"/>
      <sheetName val="Isolation"/>
      <sheetName val="MDE"/>
      <sheetName val="ECS"/>
      <sheetName val="Localisaiton projet"/>
      <sheetName val="Localisation générale"/>
      <sheetName val="Localisation onduleurs"/>
      <sheetName val="Localisation auvent"/>
      <sheetName val="Localisation Verrière"/>
      <sheetName val="Localisation Coursive"/>
      <sheetName val="Localisation CDI"/>
      <sheetName val="Localisation préau"/>
      <sheetName val="Localisation restaurant"/>
      <sheetName val="PV bi verre"/>
      <sheetName val="PV bac"/>
      <sheetName val="Bilan détaillé"/>
      <sheetName val="Bilan simplifié"/>
      <sheetName val="Schéma PV"/>
      <sheetName val="Schéma EC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80">
          <cell r="E80">
            <v>2.5</v>
          </cell>
        </row>
      </sheetData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var 1"/>
      <sheetName val="saisie var 2"/>
      <sheetName val="résultats"/>
      <sheetName val="soleil"/>
      <sheetName val="stations"/>
      <sheetName val="Capteurs"/>
      <sheetName val="circuit"/>
      <sheetName val="ball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A4" t="str">
            <v>aucun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</row>
        <row r="5">
          <cell r="A5" t="str">
            <v>ballon standard 200l simple éch</v>
          </cell>
          <cell r="B5">
            <v>200</v>
          </cell>
          <cell r="C5">
            <v>1.26</v>
          </cell>
          <cell r="D5">
            <v>0.45</v>
          </cell>
          <cell r="E5">
            <v>3.5000000000000003E-2</v>
          </cell>
          <cell r="F5">
            <v>7.0000000000000007E-2</v>
          </cell>
          <cell r="G5">
            <v>0</v>
          </cell>
        </row>
        <row r="6">
          <cell r="A6" t="str">
            <v>ballon standard 300l simple éch</v>
          </cell>
          <cell r="B6">
            <v>300</v>
          </cell>
          <cell r="C6">
            <v>1.31</v>
          </cell>
          <cell r="D6">
            <v>0.54</v>
          </cell>
          <cell r="E6">
            <v>3.5000000000000003E-2</v>
          </cell>
          <cell r="F6">
            <v>7.0000000000000007E-2</v>
          </cell>
          <cell r="G6">
            <v>0</v>
          </cell>
        </row>
        <row r="7">
          <cell r="A7" t="str">
            <v>ballon standard 400l simple éch</v>
          </cell>
          <cell r="B7">
            <v>400</v>
          </cell>
          <cell r="C7">
            <v>1.42</v>
          </cell>
          <cell r="D7">
            <v>0.6</v>
          </cell>
          <cell r="E7">
            <v>3.5000000000000003E-2</v>
          </cell>
          <cell r="F7">
            <v>7.0000000000000007E-2</v>
          </cell>
          <cell r="G7">
            <v>0</v>
          </cell>
        </row>
        <row r="8">
          <cell r="A8" t="str">
            <v>ballon standard 500l sans éch</v>
          </cell>
          <cell r="B8">
            <v>500</v>
          </cell>
          <cell r="C8">
            <v>1.51</v>
          </cell>
          <cell r="D8">
            <v>0.65</v>
          </cell>
          <cell r="E8">
            <v>3.5000000000000003E-2</v>
          </cell>
          <cell r="F8">
            <v>0.1</v>
          </cell>
          <cell r="G8">
            <v>0</v>
          </cell>
          <cell r="H8">
            <v>879</v>
          </cell>
        </row>
        <row r="9">
          <cell r="A9" t="str">
            <v>ballon standard 800l sans éch</v>
          </cell>
          <cell r="B9">
            <v>800</v>
          </cell>
          <cell r="C9">
            <v>1.79</v>
          </cell>
          <cell r="D9">
            <v>0.8</v>
          </cell>
          <cell r="E9">
            <v>3.5000000000000003E-2</v>
          </cell>
          <cell r="F9">
            <v>0.1</v>
          </cell>
          <cell r="G9">
            <v>0</v>
          </cell>
          <cell r="H9">
            <v>1103.3333333333333</v>
          </cell>
        </row>
        <row r="10">
          <cell r="A10" t="str">
            <v>ballon standard 1000l sans éch</v>
          </cell>
          <cell r="B10">
            <v>1000</v>
          </cell>
          <cell r="C10">
            <v>1.99</v>
          </cell>
          <cell r="D10">
            <v>0.8</v>
          </cell>
          <cell r="E10">
            <v>3.5000000000000003E-2</v>
          </cell>
          <cell r="F10">
            <v>0.1</v>
          </cell>
          <cell r="G10">
            <v>0</v>
          </cell>
          <cell r="H10">
            <v>1221.3333333333333</v>
          </cell>
        </row>
        <row r="11">
          <cell r="A11" t="str">
            <v>ballon standard 1500l sans éch</v>
          </cell>
          <cell r="B11">
            <v>1500</v>
          </cell>
          <cell r="C11">
            <v>1.91</v>
          </cell>
          <cell r="D11">
            <v>1</v>
          </cell>
          <cell r="E11">
            <v>3.5000000000000003E-2</v>
          </cell>
          <cell r="F11">
            <v>0.1</v>
          </cell>
          <cell r="G11">
            <v>0</v>
          </cell>
          <cell r="H11">
            <v>1770</v>
          </cell>
        </row>
        <row r="12">
          <cell r="A12" t="str">
            <v>ballon standard 2000l sans éch</v>
          </cell>
          <cell r="B12">
            <v>2000</v>
          </cell>
          <cell r="C12">
            <v>2.11</v>
          </cell>
          <cell r="D12">
            <v>1.1000000000000001</v>
          </cell>
          <cell r="E12">
            <v>3.5000000000000003E-2</v>
          </cell>
          <cell r="F12">
            <v>0.1</v>
          </cell>
          <cell r="G12">
            <v>0</v>
          </cell>
          <cell r="H12">
            <v>2177.5</v>
          </cell>
        </row>
        <row r="13">
          <cell r="A13" t="str">
            <v>ballon standard 3000l sans éch</v>
          </cell>
          <cell r="B13">
            <v>3000</v>
          </cell>
          <cell r="C13">
            <v>2.4500000000000002</v>
          </cell>
          <cell r="D13">
            <v>1.25</v>
          </cell>
          <cell r="E13">
            <v>3.5000000000000003E-2</v>
          </cell>
          <cell r="F13">
            <v>0.1</v>
          </cell>
          <cell r="G13">
            <v>0</v>
          </cell>
          <cell r="H13">
            <v>2680</v>
          </cell>
        </row>
        <row r="14">
          <cell r="A14" t="str">
            <v>ballon standard 500l simple éch</v>
          </cell>
          <cell r="B14">
            <v>500</v>
          </cell>
          <cell r="C14">
            <v>1.51</v>
          </cell>
          <cell r="D14">
            <v>0.65</v>
          </cell>
          <cell r="E14">
            <v>3.5000000000000003E-2</v>
          </cell>
          <cell r="F14">
            <v>0.1</v>
          </cell>
          <cell r="G14">
            <v>1.8</v>
          </cell>
          <cell r="H14">
            <v>1317</v>
          </cell>
        </row>
        <row r="15">
          <cell r="A15" t="str">
            <v>ballon standard 800l simple éch</v>
          </cell>
          <cell r="B15">
            <v>800</v>
          </cell>
          <cell r="C15">
            <v>1.79</v>
          </cell>
          <cell r="D15">
            <v>0.8</v>
          </cell>
          <cell r="E15">
            <v>3.5000000000000003E-2</v>
          </cell>
          <cell r="F15">
            <v>0.1</v>
          </cell>
          <cell r="G15">
            <v>2.5</v>
          </cell>
          <cell r="H15">
            <v>1479.6666666666667</v>
          </cell>
        </row>
        <row r="16">
          <cell r="A16" t="str">
            <v>ballon standard 1000l simple éch</v>
          </cell>
          <cell r="B16">
            <v>1000</v>
          </cell>
          <cell r="C16">
            <v>1.99</v>
          </cell>
          <cell r="D16">
            <v>0.8</v>
          </cell>
          <cell r="E16">
            <v>3.5000000000000003E-2</v>
          </cell>
          <cell r="F16">
            <v>0.1</v>
          </cell>
          <cell r="G16">
            <v>3</v>
          </cell>
          <cell r="H16">
            <v>1604</v>
          </cell>
        </row>
        <row r="17">
          <cell r="A17" t="str">
            <v>Wagner&amp;CO RATIO-H 500l sans éch</v>
          </cell>
          <cell r="B17">
            <v>500</v>
          </cell>
          <cell r="C17">
            <v>1.51</v>
          </cell>
          <cell r="D17">
            <v>0.65</v>
          </cell>
          <cell r="E17">
            <v>3.5000000000000003E-2</v>
          </cell>
          <cell r="F17">
            <v>0.1</v>
          </cell>
          <cell r="G17">
            <v>0</v>
          </cell>
          <cell r="H17">
            <v>980</v>
          </cell>
        </row>
        <row r="18">
          <cell r="A18" t="str">
            <v>Wagner&amp;CO RATIO-H 800l sans éch</v>
          </cell>
          <cell r="B18">
            <v>800</v>
          </cell>
          <cell r="C18">
            <v>1.79</v>
          </cell>
          <cell r="D18">
            <v>0.8</v>
          </cell>
          <cell r="E18">
            <v>3.5000000000000003E-2</v>
          </cell>
          <cell r="F18">
            <v>0.1</v>
          </cell>
          <cell r="G18">
            <v>0</v>
          </cell>
          <cell r="H18">
            <v>1140</v>
          </cell>
        </row>
        <row r="19">
          <cell r="A19" t="str">
            <v>Wagner&amp;CO RATIO-H 1000l sans éch</v>
          </cell>
          <cell r="B19">
            <v>1000</v>
          </cell>
          <cell r="C19">
            <v>1.99</v>
          </cell>
          <cell r="D19">
            <v>0.8</v>
          </cell>
          <cell r="E19">
            <v>3.5000000000000003E-2</v>
          </cell>
          <cell r="F19">
            <v>0.1</v>
          </cell>
          <cell r="G19">
            <v>0</v>
          </cell>
          <cell r="H19">
            <v>1234</v>
          </cell>
        </row>
        <row r="20">
          <cell r="A20" t="str">
            <v>Wagner&amp;CO RATIO-H 500l simple éch</v>
          </cell>
          <cell r="B20">
            <v>500</v>
          </cell>
          <cell r="C20">
            <v>1.51</v>
          </cell>
          <cell r="D20">
            <v>0.65</v>
          </cell>
          <cell r="E20">
            <v>3.5000000000000003E-2</v>
          </cell>
          <cell r="F20">
            <v>0.1</v>
          </cell>
          <cell r="G20">
            <v>1.9</v>
          </cell>
          <cell r="H20">
            <v>1188</v>
          </cell>
        </row>
        <row r="21">
          <cell r="A21" t="str">
            <v>Wagner&amp;CO RATIO-H 800l simple éch</v>
          </cell>
          <cell r="B21">
            <v>800</v>
          </cell>
          <cell r="C21">
            <v>1.79</v>
          </cell>
          <cell r="D21">
            <v>0.8</v>
          </cell>
          <cell r="E21">
            <v>3.5000000000000003E-2</v>
          </cell>
          <cell r="F21">
            <v>0.1</v>
          </cell>
          <cell r="G21">
            <v>3</v>
          </cell>
          <cell r="H21">
            <v>1416</v>
          </cell>
        </row>
        <row r="22">
          <cell r="A22" t="str">
            <v>Wagner&amp;CO RATIO-H 1000l simple éch</v>
          </cell>
          <cell r="B22">
            <v>1000</v>
          </cell>
          <cell r="C22">
            <v>1.99</v>
          </cell>
          <cell r="D22">
            <v>0.8</v>
          </cell>
          <cell r="E22">
            <v>3.5000000000000003E-2</v>
          </cell>
          <cell r="F22">
            <v>0.1</v>
          </cell>
          <cell r="G22">
            <v>3</v>
          </cell>
          <cell r="H22">
            <v>1524</v>
          </cell>
        </row>
        <row r="23">
          <cell r="A23" t="str">
            <v>Sonnenkraft PS CONFORT 800l sans éch</v>
          </cell>
          <cell r="B23">
            <v>800</v>
          </cell>
          <cell r="C23">
            <v>1.63</v>
          </cell>
          <cell r="D23">
            <v>0.79</v>
          </cell>
          <cell r="E23">
            <v>3.5000000000000003E-2</v>
          </cell>
          <cell r="F23">
            <v>0.1</v>
          </cell>
          <cell r="G23">
            <v>0</v>
          </cell>
          <cell r="H23">
            <v>1030</v>
          </cell>
        </row>
        <row r="24">
          <cell r="A24" t="str">
            <v>Sonnenkraft PS CONFORT 1000l sans éch</v>
          </cell>
          <cell r="B24">
            <v>1000</v>
          </cell>
          <cell r="C24">
            <v>2.04</v>
          </cell>
          <cell r="D24">
            <v>0.79</v>
          </cell>
          <cell r="E24">
            <v>3.5000000000000003E-2</v>
          </cell>
          <cell r="F24">
            <v>0.1</v>
          </cell>
          <cell r="G24">
            <v>0</v>
          </cell>
          <cell r="H24">
            <v>1090</v>
          </cell>
        </row>
        <row r="25">
          <cell r="A25" t="str">
            <v>Sonnenkraft PS CONFORT 1500l sans éch</v>
          </cell>
          <cell r="B25">
            <v>1500</v>
          </cell>
          <cell r="C25">
            <v>1.91</v>
          </cell>
          <cell r="D25">
            <v>1</v>
          </cell>
          <cell r="E25">
            <v>3.5000000000000003E-2</v>
          </cell>
          <cell r="F25">
            <v>0.1</v>
          </cell>
          <cell r="G25">
            <v>0</v>
          </cell>
          <cell r="H25">
            <v>1660</v>
          </cell>
        </row>
        <row r="26">
          <cell r="A26" t="str">
            <v>Sonnenkraft PS CONFORT 2000l sans éch</v>
          </cell>
          <cell r="B26">
            <v>2000</v>
          </cell>
          <cell r="C26">
            <v>2.11</v>
          </cell>
          <cell r="D26">
            <v>1.1000000000000001</v>
          </cell>
          <cell r="E26">
            <v>3.5000000000000003E-2</v>
          </cell>
          <cell r="F26">
            <v>0.1</v>
          </cell>
          <cell r="G26">
            <v>0</v>
          </cell>
          <cell r="H26">
            <v>1920</v>
          </cell>
        </row>
        <row r="27">
          <cell r="A27" t="str">
            <v>Sonnenkraft PS CONFORT 3000l sans éch</v>
          </cell>
          <cell r="B27">
            <v>3000</v>
          </cell>
          <cell r="C27">
            <v>2.4500000000000002</v>
          </cell>
          <cell r="D27">
            <v>1.25</v>
          </cell>
          <cell r="E27">
            <v>3.5000000000000003E-2</v>
          </cell>
          <cell r="F27">
            <v>0.1</v>
          </cell>
          <cell r="G27">
            <v>0</v>
          </cell>
          <cell r="H27">
            <v>2680</v>
          </cell>
        </row>
        <row r="28">
          <cell r="A28" t="str">
            <v>Sonnenkraft PS CONFORT 500l avec éch</v>
          </cell>
          <cell r="B28">
            <v>500</v>
          </cell>
          <cell r="C28">
            <v>1.51</v>
          </cell>
          <cell r="D28">
            <v>0.65</v>
          </cell>
          <cell r="E28">
            <v>3.5000000000000003E-2</v>
          </cell>
          <cell r="F28">
            <v>0.1</v>
          </cell>
          <cell r="G28">
            <v>1.7</v>
          </cell>
          <cell r="H28">
            <v>1150</v>
          </cell>
        </row>
        <row r="29">
          <cell r="A29" t="str">
            <v>Sonnenkraft PS CONFORT 800l avec éch</v>
          </cell>
          <cell r="B29">
            <v>800</v>
          </cell>
          <cell r="C29">
            <v>1.81</v>
          </cell>
          <cell r="D29">
            <v>0.75</v>
          </cell>
          <cell r="E29">
            <v>3.5000000000000003E-2</v>
          </cell>
          <cell r="F29">
            <v>0.1</v>
          </cell>
          <cell r="G29">
            <v>2.2999999999999998</v>
          </cell>
          <cell r="H29">
            <v>1320</v>
          </cell>
        </row>
        <row r="30">
          <cell r="A30" t="str">
            <v>Sonnenkraft PS CONFORT 1000l avec éch</v>
          </cell>
          <cell r="B30">
            <v>1000</v>
          </cell>
          <cell r="C30">
            <v>2.04</v>
          </cell>
          <cell r="D30">
            <v>0.79</v>
          </cell>
          <cell r="E30">
            <v>3.5000000000000003E-2</v>
          </cell>
          <cell r="F30">
            <v>0.1</v>
          </cell>
          <cell r="G30">
            <v>3</v>
          </cell>
          <cell r="H30">
            <v>1390</v>
          </cell>
        </row>
        <row r="31">
          <cell r="A31" t="str">
            <v>Giordano 500l sans éch</v>
          </cell>
          <cell r="B31">
            <v>500</v>
          </cell>
          <cell r="C31">
            <v>1.77</v>
          </cell>
          <cell r="D31">
            <v>0.6</v>
          </cell>
          <cell r="E31">
            <v>3.5000000000000003E-2</v>
          </cell>
          <cell r="F31">
            <v>0.1</v>
          </cell>
          <cell r="G31">
            <v>0</v>
          </cell>
          <cell r="H31">
            <v>778</v>
          </cell>
        </row>
        <row r="32">
          <cell r="A32" t="str">
            <v>Giordano 750l sans éch</v>
          </cell>
          <cell r="B32">
            <v>750</v>
          </cell>
          <cell r="C32">
            <v>1.95</v>
          </cell>
          <cell r="D32">
            <v>0.7</v>
          </cell>
          <cell r="E32">
            <v>3.5000000000000003E-2</v>
          </cell>
          <cell r="F32">
            <v>0.1</v>
          </cell>
          <cell r="G32">
            <v>0</v>
          </cell>
          <cell r="H32">
            <v>1140</v>
          </cell>
        </row>
        <row r="33">
          <cell r="A33" t="str">
            <v>Giordano 1000l sans éch</v>
          </cell>
          <cell r="B33">
            <v>1000</v>
          </cell>
          <cell r="C33">
            <v>1.99</v>
          </cell>
          <cell r="D33">
            <v>0.8</v>
          </cell>
          <cell r="E33">
            <v>3.5000000000000003E-2</v>
          </cell>
          <cell r="F33">
            <v>0.1</v>
          </cell>
          <cell r="G33">
            <v>0</v>
          </cell>
          <cell r="H33">
            <v>1340</v>
          </cell>
        </row>
        <row r="34">
          <cell r="A34" t="str">
            <v>Giordano 1500l sans éch</v>
          </cell>
          <cell r="B34">
            <v>1500</v>
          </cell>
          <cell r="C34">
            <v>1.73</v>
          </cell>
          <cell r="D34">
            <v>1.05</v>
          </cell>
          <cell r="E34">
            <v>3.5000000000000003E-2</v>
          </cell>
          <cell r="F34">
            <v>0.1</v>
          </cell>
          <cell r="G34">
            <v>0</v>
          </cell>
          <cell r="H34">
            <v>1880</v>
          </cell>
        </row>
        <row r="35">
          <cell r="A35" t="str">
            <v>Giordano 2000l sans éch</v>
          </cell>
          <cell r="B35">
            <v>2000</v>
          </cell>
          <cell r="C35">
            <v>1.93</v>
          </cell>
          <cell r="D35">
            <v>1.1499999999999999</v>
          </cell>
          <cell r="E35">
            <v>3.5000000000000003E-2</v>
          </cell>
          <cell r="F35">
            <v>0.1</v>
          </cell>
          <cell r="G35">
            <v>0</v>
          </cell>
          <cell r="H35">
            <v>2435</v>
          </cell>
        </row>
        <row r="36">
          <cell r="A36" t="str">
            <v>Giordano 500l simple éch</v>
          </cell>
          <cell r="B36">
            <v>500</v>
          </cell>
          <cell r="C36">
            <v>2.1</v>
          </cell>
          <cell r="D36">
            <v>0.55000000000000004</v>
          </cell>
          <cell r="E36">
            <v>3.5000000000000003E-2</v>
          </cell>
          <cell r="F36">
            <v>0.1</v>
          </cell>
          <cell r="G36">
            <v>1.1000000000000001</v>
          </cell>
          <cell r="H36">
            <v>1650</v>
          </cell>
        </row>
        <row r="37">
          <cell r="A37" t="str">
            <v>Clipsol Securex 500l simple éch</v>
          </cell>
          <cell r="B37">
            <v>500</v>
          </cell>
          <cell r="C37">
            <v>1.51</v>
          </cell>
          <cell r="D37">
            <v>0.65</v>
          </cell>
          <cell r="E37">
            <v>3.5000000000000003E-2</v>
          </cell>
          <cell r="F37">
            <v>3.5000000000000003E-2</v>
          </cell>
          <cell r="G37">
            <v>1.8</v>
          </cell>
          <cell r="H37">
            <v>1280</v>
          </cell>
        </row>
        <row r="38">
          <cell r="A38" t="str">
            <v>Clipsol Securex 800l simple éch</v>
          </cell>
          <cell r="B38">
            <v>800</v>
          </cell>
          <cell r="C38">
            <v>2.08</v>
          </cell>
          <cell r="D38">
            <v>0.7</v>
          </cell>
          <cell r="E38">
            <v>0.04</v>
          </cell>
          <cell r="F38">
            <v>0.05</v>
          </cell>
          <cell r="G38">
            <v>2.5</v>
          </cell>
          <cell r="H38">
            <v>1703</v>
          </cell>
        </row>
        <row r="39">
          <cell r="A39" t="str">
            <v>Clipsol Securex 1000l simple éch</v>
          </cell>
          <cell r="B39">
            <v>1000</v>
          </cell>
          <cell r="C39">
            <v>2.6</v>
          </cell>
          <cell r="D39">
            <v>0.7</v>
          </cell>
          <cell r="E39">
            <v>0.04</v>
          </cell>
          <cell r="F39">
            <v>0.05</v>
          </cell>
          <cell r="G39">
            <v>3</v>
          </cell>
          <cell r="H39">
            <v>1898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test"/>
      <sheetName val="optimisation"/>
      <sheetName val="Coûts"/>
      <sheetName val="resultats"/>
      <sheetName val="schema"/>
      <sheetName val="Implantation"/>
      <sheetName val="fiche recap"/>
      <sheetName val="schema piscine"/>
      <sheetName val="raccord capteurs"/>
      <sheetName val="opt"/>
      <sheetName val="resultsTsol pisc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>
        <row r="113">
          <cell r="B113">
            <v>180</v>
          </cell>
        </row>
        <row r="129">
          <cell r="B129">
            <v>4758</v>
          </cell>
          <cell r="C129">
            <v>15360</v>
          </cell>
        </row>
        <row r="130">
          <cell r="C130">
            <v>10125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mens Pasquière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thèses vent"/>
      <sheetName val="Puits canadien"/>
      <sheetName val="Schéma CVC"/>
      <sheetName val="Tarif électriques"/>
      <sheetName val="Perf"/>
      <sheetName val="MDE"/>
      <sheetName val="ENR"/>
      <sheetName val="Isolation"/>
      <sheetName val="Bilan chauf"/>
      <sheetName val="Bilan énergie"/>
      <sheetName val="Bilan écono"/>
      <sheetName val="Confort d'été"/>
      <sheetName val="Profil de conso"/>
      <sheetName val="Hypothèses ECS"/>
      <sheetName val="Coût ECS"/>
      <sheetName val="Coût GRS"/>
      <sheetName val="T SOL"/>
      <sheetName val="Bilan ecs APS"/>
      <sheetName val="Bilan ECS"/>
      <sheetName val="Schéma ECS solaire"/>
      <sheetName val="Hypothèses PV"/>
      <sheetName val="Bilan PV"/>
      <sheetName val="Localisation PV"/>
      <sheetName val="Coupe PV"/>
      <sheetName val="Schéma de principe PV"/>
      <sheetName val="Prométhé 1"/>
      <sheetName val="Prométhé 2"/>
      <sheetName val="Localisation"/>
    </sheetNames>
    <sheetDataSet>
      <sheetData sheetId="0">
        <row r="2">
          <cell r="S2">
            <v>15408.5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PGF ECS"/>
      <sheetName val="DPGF PV"/>
      <sheetName val="Offres ECS"/>
      <sheetName val="Offres PV"/>
      <sheetName val="Total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its provençal"/>
      <sheetName val="PV"/>
      <sheetName val="ECS+CHAUF"/>
      <sheetName val="calc bois"/>
      <sheetName val="Schémas bois solaire"/>
      <sheetName val="recup EP"/>
      <sheetName val="opt isol"/>
      <sheetName val="calc paroi"/>
      <sheetName val="ventil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test"/>
      <sheetName val="optimisation"/>
      <sheetName val="resultats"/>
      <sheetName val="schema"/>
      <sheetName val="Implantation"/>
      <sheetName val="fiche recap"/>
      <sheetName val="schema piscine"/>
      <sheetName val="raccord capteurs"/>
      <sheetName val="opt"/>
      <sheetName val="resultsTsol pi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s P+C"/>
      <sheetName val="dim radiateurs"/>
      <sheetName val="resultats simuls"/>
      <sheetName val="ECS"/>
      <sheetName val="auxiliaires"/>
      <sheetName val="calc bois"/>
      <sheetName val="Schéma bois"/>
      <sheetName val="bilan énergie"/>
      <sheetName val="Estimation (2)"/>
      <sheetName val="Financement (2)"/>
      <sheetName val="Récap bilan"/>
    </sheetNames>
    <sheetDataSet>
      <sheetData sheetId="0"/>
      <sheetData sheetId="1"/>
      <sheetData sheetId="2">
        <row r="5">
          <cell r="H5">
            <v>212.33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s P+C"/>
      <sheetName val="dim radiateurs"/>
      <sheetName val="resultats simuls"/>
      <sheetName val="ECS"/>
      <sheetName val="auxiliaires"/>
      <sheetName val="calc bois"/>
      <sheetName val="Schéma bois"/>
      <sheetName val="bilan énergie"/>
      <sheetName val="Estimation (2)"/>
      <sheetName val="Financement (2)"/>
      <sheetName val="Récap bilan"/>
    </sheetNames>
    <sheetDataSet>
      <sheetData sheetId="0">
        <row r="1">
          <cell r="H1">
            <v>39534</v>
          </cell>
        </row>
      </sheetData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A9417-8127-428F-873E-3FBFD39789A1}">
  <dimension ref="A1:K168"/>
  <sheetViews>
    <sheetView tabSelected="1" zoomScaleNormal="100" workbookViewId="0">
      <selection activeCell="J61" sqref="J61"/>
    </sheetView>
  </sheetViews>
  <sheetFormatPr baseColWidth="10" defaultColWidth="11.42578125" defaultRowHeight="15"/>
  <cols>
    <col min="1" max="1" width="6.140625" style="15" customWidth="1"/>
    <col min="2" max="2" width="17.5703125" style="15" customWidth="1"/>
    <col min="3" max="3" width="61.28515625" style="15" customWidth="1"/>
    <col min="4" max="4" width="20.7109375" style="35" customWidth="1"/>
    <col min="5" max="6" width="20.7109375" style="15" customWidth="1"/>
    <col min="7" max="7" width="20.85546875" style="15" customWidth="1"/>
    <col min="8" max="8" width="20.5703125" style="15" customWidth="1"/>
    <col min="9" max="9" width="16.7109375" style="15" customWidth="1"/>
    <col min="10" max="10" width="11.42578125" style="15"/>
    <col min="11" max="11" width="13.28515625" style="15" customWidth="1"/>
    <col min="12" max="16384" width="11.42578125" style="15"/>
  </cols>
  <sheetData>
    <row r="1" spans="1:9" s="5" customFormat="1" ht="18">
      <c r="A1" s="1"/>
      <c r="B1" s="2"/>
      <c r="C1" s="2"/>
      <c r="D1" s="3"/>
      <c r="E1" s="3"/>
      <c r="F1" s="3"/>
      <c r="G1" s="3"/>
      <c r="H1" s="110" t="s">
        <v>143</v>
      </c>
      <c r="I1" s="4"/>
    </row>
    <row r="2" spans="1:9" s="5" customFormat="1" ht="27.75">
      <c r="A2" s="112" t="s">
        <v>174</v>
      </c>
      <c r="B2" s="6"/>
      <c r="C2" s="6"/>
      <c r="D2" s="7"/>
      <c r="E2" s="7"/>
      <c r="F2" s="7"/>
      <c r="G2" s="7"/>
      <c r="H2" s="111"/>
      <c r="I2" s="4"/>
    </row>
    <row r="3" spans="1:9" s="5" customFormat="1" ht="18.75" thickBot="1">
      <c r="A3" s="113"/>
      <c r="B3" s="9"/>
      <c r="C3" s="9"/>
      <c r="D3" s="10"/>
      <c r="E3" s="10"/>
      <c r="F3" s="10"/>
      <c r="G3" s="10"/>
      <c r="H3" s="11" t="s">
        <v>173</v>
      </c>
      <c r="I3" s="8"/>
    </row>
    <row r="5" spans="1:9">
      <c r="D5" s="15"/>
    </row>
    <row r="6" spans="1:9" s="14" customFormat="1" ht="19.5">
      <c r="A6" s="12" t="s">
        <v>122</v>
      </c>
      <c r="B6" s="12"/>
      <c r="C6" s="12"/>
      <c r="D6" s="13"/>
      <c r="E6" s="12"/>
      <c r="F6" s="12"/>
      <c r="G6" s="12"/>
      <c r="H6" s="12"/>
    </row>
    <row r="7" spans="1:9" customFormat="1" ht="12.75">
      <c r="B7" s="64" t="s">
        <v>158</v>
      </c>
    </row>
    <row r="8" spans="1:9" customFormat="1" ht="12.75">
      <c r="B8" s="64" t="s">
        <v>159</v>
      </c>
    </row>
    <row r="9" spans="1:9" customFormat="1" ht="12.75">
      <c r="B9" s="64"/>
      <c r="C9" s="64" t="s">
        <v>106</v>
      </c>
    </row>
    <row r="10" spans="1:9">
      <c r="B10" s="64" t="s">
        <v>39</v>
      </c>
      <c r="C10" s="35"/>
      <c r="D10" s="15"/>
    </row>
    <row r="11" spans="1:9">
      <c r="B11" s="64"/>
      <c r="C11" s="35"/>
      <c r="D11" s="15"/>
    </row>
    <row r="12" spans="1:9">
      <c r="B12" s="65" t="s">
        <v>160</v>
      </c>
      <c r="C12" s="66"/>
      <c r="D12" s="15"/>
    </row>
    <row r="13" spans="1:9">
      <c r="D13" s="15"/>
    </row>
    <row r="14" spans="1:9" ht="16.5">
      <c r="B14" s="72" t="s">
        <v>124</v>
      </c>
      <c r="C14" s="15" t="s">
        <v>108</v>
      </c>
      <c r="D14" s="87" t="s">
        <v>123</v>
      </c>
    </row>
    <row r="15" spans="1:9">
      <c r="D15" s="87" t="s">
        <v>161</v>
      </c>
    </row>
    <row r="16" spans="1:9">
      <c r="D16" s="87" t="s">
        <v>68</v>
      </c>
    </row>
    <row r="17" spans="2:6" ht="16.5">
      <c r="B17" s="72" t="s">
        <v>137</v>
      </c>
      <c r="C17" s="15" t="s">
        <v>139</v>
      </c>
      <c r="D17" s="87" t="s">
        <v>140</v>
      </c>
    </row>
    <row r="18" spans="2:6" ht="18">
      <c r="B18" s="72" t="s">
        <v>125</v>
      </c>
      <c r="C18" s="35" t="s">
        <v>110</v>
      </c>
      <c r="D18" s="87" t="s">
        <v>144</v>
      </c>
    </row>
    <row r="19" spans="2:6" ht="14.45" customHeight="1">
      <c r="B19" s="72" t="s">
        <v>126</v>
      </c>
      <c r="C19" s="35" t="s">
        <v>116</v>
      </c>
      <c r="D19" s="87" t="s">
        <v>144</v>
      </c>
      <c r="E19" s="103"/>
    </row>
    <row r="20" spans="2:6" ht="14.45" customHeight="1">
      <c r="B20" s="72" t="s">
        <v>135</v>
      </c>
      <c r="C20" s="35" t="s">
        <v>145</v>
      </c>
      <c r="D20" s="87" t="s">
        <v>144</v>
      </c>
      <c r="E20" s="103"/>
    </row>
    <row r="21" spans="2:6" ht="15" customHeight="1">
      <c r="B21" s="72" t="s">
        <v>136</v>
      </c>
      <c r="C21" s="35" t="s">
        <v>87</v>
      </c>
      <c r="D21" s="87" t="s">
        <v>144</v>
      </c>
      <c r="E21" s="103"/>
    </row>
    <row r="22" spans="2:6" ht="15" customHeight="1">
      <c r="B22" s="72"/>
      <c r="C22" s="35" t="s">
        <v>148</v>
      </c>
      <c r="D22" s="87" t="s">
        <v>144</v>
      </c>
      <c r="E22" s="103"/>
    </row>
    <row r="23" spans="2:6">
      <c r="D23" s="87"/>
    </row>
    <row r="24" spans="2:6" ht="19.5">
      <c r="B24" s="114" t="s">
        <v>146</v>
      </c>
      <c r="C24" s="66"/>
      <c r="D24" s="88" t="s">
        <v>142</v>
      </c>
    </row>
    <row r="25" spans="2:6">
      <c r="D25" s="15"/>
    </row>
    <row r="26" spans="2:6" ht="16.5">
      <c r="C26" s="67" t="s">
        <v>93</v>
      </c>
      <c r="D26" s="124">
        <v>0.8</v>
      </c>
      <c r="E26" s="125" t="s">
        <v>43</v>
      </c>
      <c r="F26" s="115" t="s">
        <v>162</v>
      </c>
    </row>
    <row r="27" spans="2:6" ht="17.25">
      <c r="C27" s="68" t="s">
        <v>41</v>
      </c>
      <c r="D27" s="122">
        <v>1260</v>
      </c>
      <c r="E27" s="123" t="s">
        <v>89</v>
      </c>
      <c r="F27" s="115" t="s">
        <v>162</v>
      </c>
    </row>
    <row r="28" spans="2:6">
      <c r="C28" s="68" t="s">
        <v>69</v>
      </c>
      <c r="D28" s="122">
        <v>0.05</v>
      </c>
      <c r="E28" s="123" t="s">
        <v>12</v>
      </c>
      <c r="F28" s="115" t="s">
        <v>167</v>
      </c>
    </row>
    <row r="29" spans="2:6">
      <c r="C29" s="68" t="s">
        <v>109</v>
      </c>
      <c r="D29" s="122">
        <v>1</v>
      </c>
      <c r="E29" s="123" t="s">
        <v>12</v>
      </c>
      <c r="F29" s="115" t="s">
        <v>167</v>
      </c>
    </row>
    <row r="30" spans="2:6" ht="17.25">
      <c r="C30" s="72" t="s">
        <v>138</v>
      </c>
      <c r="D30" s="71">
        <f>D26*D27*D28*D29</f>
        <v>50.400000000000006</v>
      </c>
      <c r="E30" s="15" t="s">
        <v>90</v>
      </c>
    </row>
    <row r="31" spans="2:6" ht="16.5">
      <c r="C31" s="73" t="s">
        <v>92</v>
      </c>
      <c r="D31" s="74">
        <f>D30/D27</f>
        <v>4.0000000000000008E-2</v>
      </c>
      <c r="E31" s="75" t="s">
        <v>46</v>
      </c>
    </row>
    <row r="32" spans="2:6" s="115" customFormat="1" ht="13.5">
      <c r="C32" s="116" t="s">
        <v>149</v>
      </c>
      <c r="D32" s="117">
        <f>50*POWER(D31/D26,3/2)</f>
        <v>0.55901699437494745</v>
      </c>
      <c r="E32" s="118" t="s">
        <v>45</v>
      </c>
    </row>
    <row r="33" spans="2:6" ht="16.5">
      <c r="C33" s="68" t="s">
        <v>88</v>
      </c>
      <c r="D33" s="126">
        <v>585.35</v>
      </c>
      <c r="E33" s="127" t="s">
        <v>40</v>
      </c>
      <c r="F33" s="115" t="s">
        <v>162</v>
      </c>
    </row>
    <row r="34" spans="2:6">
      <c r="C34" s="70" t="s">
        <v>118</v>
      </c>
      <c r="D34" s="71">
        <f>D27/D33</f>
        <v>2.1525582984539162</v>
      </c>
      <c r="E34" s="15" t="s">
        <v>42</v>
      </c>
    </row>
    <row r="35" spans="2:6" ht="17.25">
      <c r="C35" s="73" t="s">
        <v>117</v>
      </c>
      <c r="D35" s="106">
        <f>POWER(4/50,2/3)*D34*D26</f>
        <v>0.31972129797773507</v>
      </c>
      <c r="E35" s="75" t="s">
        <v>114</v>
      </c>
    </row>
    <row r="37" spans="2:6" ht="19.5">
      <c r="B37" s="114" t="s">
        <v>147</v>
      </c>
      <c r="C37" s="66"/>
      <c r="D37" s="88" t="s">
        <v>141</v>
      </c>
    </row>
    <row r="39" spans="2:6" ht="17.25">
      <c r="C39" s="67" t="s">
        <v>117</v>
      </c>
      <c r="D39" s="124">
        <v>0.32</v>
      </c>
      <c r="E39" s="128" t="s">
        <v>114</v>
      </c>
      <c r="F39" s="115" t="s">
        <v>162</v>
      </c>
    </row>
    <row r="40" spans="2:6" ht="16.5">
      <c r="C40" s="68" t="s">
        <v>88</v>
      </c>
      <c r="D40" s="126">
        <v>585.35</v>
      </c>
      <c r="E40" s="127" t="s">
        <v>40</v>
      </c>
      <c r="F40" s="115" t="s">
        <v>162</v>
      </c>
    </row>
    <row r="41" spans="2:6" ht="17.25">
      <c r="C41" s="68" t="s">
        <v>41</v>
      </c>
      <c r="D41" s="126">
        <v>1260</v>
      </c>
      <c r="E41" s="127" t="s">
        <v>89</v>
      </c>
      <c r="F41" s="115" t="s">
        <v>162</v>
      </c>
    </row>
    <row r="42" spans="2:6">
      <c r="C42" s="70" t="s">
        <v>118</v>
      </c>
      <c r="D42" s="71">
        <f>D41/D40</f>
        <v>2.1525582984539162</v>
      </c>
      <c r="E42" s="15" t="s">
        <v>42</v>
      </c>
    </row>
    <row r="43" spans="2:6" ht="16.5">
      <c r="C43" s="107" t="s">
        <v>119</v>
      </c>
      <c r="D43" s="108">
        <f>D39/(POWER(4/50,2/3)*D42)</f>
        <v>0.80069736241915146</v>
      </c>
      <c r="E43" s="109" t="s">
        <v>43</v>
      </c>
    </row>
    <row r="44" spans="2:6">
      <c r="C44" s="68" t="s">
        <v>69</v>
      </c>
      <c r="D44" s="129">
        <v>0.05</v>
      </c>
      <c r="E44" s="123" t="s">
        <v>12</v>
      </c>
      <c r="F44" s="115" t="s">
        <v>167</v>
      </c>
    </row>
    <row r="45" spans="2:6">
      <c r="C45" s="68" t="s">
        <v>109</v>
      </c>
      <c r="D45" s="129">
        <v>1</v>
      </c>
      <c r="E45" s="123" t="s">
        <v>12</v>
      </c>
      <c r="F45" s="115" t="s">
        <v>167</v>
      </c>
    </row>
    <row r="46" spans="2:6" ht="17.25">
      <c r="C46" s="72" t="s">
        <v>138</v>
      </c>
      <c r="D46" s="71">
        <f>D43*D41*D44*D45</f>
        <v>50.443933832406543</v>
      </c>
      <c r="E46" s="15" t="s">
        <v>90</v>
      </c>
    </row>
    <row r="47" spans="2:6" ht="16.5">
      <c r="C47" s="73" t="s">
        <v>92</v>
      </c>
      <c r="D47" s="74">
        <f>D46/D41</f>
        <v>4.0034868120957572E-2</v>
      </c>
      <c r="E47" s="75" t="s">
        <v>46</v>
      </c>
    </row>
    <row r="48" spans="2:6" s="115" customFormat="1" ht="13.5">
      <c r="C48" s="119" t="s">
        <v>149</v>
      </c>
      <c r="D48" s="120">
        <f>50*POWER(D47/D43,3/2)</f>
        <v>0.5590169943749469</v>
      </c>
      <c r="E48" s="121" t="s">
        <v>45</v>
      </c>
    </row>
    <row r="50" spans="2:6">
      <c r="B50" s="65" t="s">
        <v>70</v>
      </c>
      <c r="C50" s="66"/>
      <c r="D50" s="15"/>
    </row>
    <row r="51" spans="2:6" customFormat="1" ht="12.75"/>
    <row r="52" spans="2:6" ht="45">
      <c r="B52" s="16" t="s">
        <v>30</v>
      </c>
      <c r="C52" s="130" t="s">
        <v>175</v>
      </c>
      <c r="D52" s="94" t="s">
        <v>71</v>
      </c>
      <c r="E52" s="95" t="s">
        <v>72</v>
      </c>
      <c r="F52" s="96" t="s">
        <v>73</v>
      </c>
    </row>
    <row r="53" spans="2:6">
      <c r="B53" s="18" t="s">
        <v>31</v>
      </c>
      <c r="C53" s="89" t="s">
        <v>74</v>
      </c>
      <c r="D53" s="97"/>
      <c r="E53" s="33"/>
      <c r="F53" s="34"/>
    </row>
    <row r="54" spans="2:6" ht="28.5">
      <c r="C54" s="90" t="s">
        <v>164</v>
      </c>
      <c r="D54" s="98">
        <v>0</v>
      </c>
      <c r="E54" s="25">
        <v>0.03</v>
      </c>
      <c r="F54" s="26">
        <v>0.05</v>
      </c>
    </row>
    <row r="55" spans="2:6" ht="28.5">
      <c r="C55" s="91" t="s">
        <v>165</v>
      </c>
      <c r="D55" s="99">
        <v>0</v>
      </c>
      <c r="E55" s="29">
        <v>0.02</v>
      </c>
      <c r="F55" s="30">
        <v>0.03</v>
      </c>
    </row>
    <row r="56" spans="2:6" ht="28.5">
      <c r="C56" s="92" t="s">
        <v>166</v>
      </c>
      <c r="D56" s="97">
        <v>0</v>
      </c>
      <c r="E56" s="33">
        <v>0.01</v>
      </c>
      <c r="F56" s="34">
        <v>0.02</v>
      </c>
    </row>
    <row r="58" spans="2:6">
      <c r="C58" s="93" t="s">
        <v>75</v>
      </c>
      <c r="D58" s="94" t="s">
        <v>76</v>
      </c>
      <c r="E58" s="101" t="s">
        <v>77</v>
      </c>
      <c r="F58" s="102" t="s">
        <v>78</v>
      </c>
    </row>
    <row r="59" spans="2:6">
      <c r="C59" s="131" t="s">
        <v>176</v>
      </c>
      <c r="D59" s="97">
        <v>1</v>
      </c>
      <c r="E59" s="33">
        <v>1.2</v>
      </c>
      <c r="F59" s="34">
        <v>1.5</v>
      </c>
    </row>
    <row r="61" spans="2:6" ht="30">
      <c r="B61" s="16" t="s">
        <v>14</v>
      </c>
      <c r="C61" s="130" t="s">
        <v>163</v>
      </c>
      <c r="D61" s="94" t="s">
        <v>71</v>
      </c>
      <c r="E61" s="95" t="s">
        <v>79</v>
      </c>
      <c r="F61" s="96" t="s">
        <v>80</v>
      </c>
    </row>
    <row r="62" spans="2:6">
      <c r="B62" s="51" t="s">
        <v>15</v>
      </c>
      <c r="C62" s="89" t="s">
        <v>74</v>
      </c>
      <c r="D62" s="97"/>
      <c r="E62" s="33"/>
      <c r="F62" s="34"/>
    </row>
    <row r="63" spans="2:6">
      <c r="C63" s="90" t="s">
        <v>104</v>
      </c>
      <c r="D63" s="98">
        <v>0.01</v>
      </c>
      <c r="E63" s="25">
        <v>0.03</v>
      </c>
      <c r="F63" s="26">
        <v>0.05</v>
      </c>
    </row>
    <row r="64" spans="2:6" ht="28.5">
      <c r="C64" s="91" t="s">
        <v>168</v>
      </c>
      <c r="D64" s="99">
        <v>0.01</v>
      </c>
      <c r="E64" s="29">
        <v>0.02</v>
      </c>
      <c r="F64" s="30">
        <v>0.03</v>
      </c>
    </row>
    <row r="65" spans="1:8">
      <c r="C65" s="92" t="s">
        <v>105</v>
      </c>
      <c r="D65" s="97">
        <v>0.01</v>
      </c>
      <c r="E65" s="33">
        <v>0.01</v>
      </c>
      <c r="F65" s="34">
        <v>0.02</v>
      </c>
    </row>
    <row r="66" spans="1:8">
      <c r="D66" s="69"/>
      <c r="E66" s="100"/>
      <c r="F66" s="100"/>
    </row>
    <row r="67" spans="1:8">
      <c r="C67" s="93" t="s">
        <v>75</v>
      </c>
      <c r="D67" s="94" t="s">
        <v>76</v>
      </c>
      <c r="E67" s="101" t="s">
        <v>77</v>
      </c>
      <c r="F67" s="102" t="s">
        <v>78</v>
      </c>
    </row>
    <row r="68" spans="1:8">
      <c r="C68" s="131" t="s">
        <v>176</v>
      </c>
      <c r="D68" s="97">
        <v>1</v>
      </c>
      <c r="E68" s="33">
        <v>1.2</v>
      </c>
      <c r="F68" s="34">
        <v>1.5</v>
      </c>
    </row>
    <row r="70" spans="1:8" s="14" customFormat="1" ht="18">
      <c r="A70" s="12" t="s">
        <v>120</v>
      </c>
      <c r="B70" s="12"/>
      <c r="C70" s="12"/>
      <c r="D70" s="13"/>
      <c r="E70" s="12"/>
      <c r="F70" s="12"/>
      <c r="G70" s="12"/>
      <c r="H70" s="12"/>
    </row>
    <row r="72" spans="1:8" ht="30">
      <c r="B72" s="16" t="s">
        <v>131</v>
      </c>
      <c r="C72" s="17" t="s">
        <v>113</v>
      </c>
      <c r="D72" s="132" t="s">
        <v>150</v>
      </c>
      <c r="E72" s="133" t="s">
        <v>127</v>
      </c>
    </row>
    <row r="73" spans="1:8">
      <c r="B73" s="18" t="s">
        <v>132</v>
      </c>
      <c r="C73" s="19"/>
      <c r="D73" s="20"/>
      <c r="E73" s="22"/>
    </row>
    <row r="74" spans="1:8">
      <c r="C74" s="23" t="s">
        <v>2</v>
      </c>
      <c r="D74" s="24">
        <v>0.6</v>
      </c>
      <c r="E74" s="26">
        <v>0.4</v>
      </c>
    </row>
    <row r="75" spans="1:8" ht="30">
      <c r="C75" s="23" t="s">
        <v>133</v>
      </c>
      <c r="D75" s="24">
        <v>0.5</v>
      </c>
      <c r="E75" s="26">
        <v>0.33</v>
      </c>
    </row>
    <row r="76" spans="1:8">
      <c r="C76" s="27" t="s">
        <v>3</v>
      </c>
      <c r="D76" s="28">
        <v>1</v>
      </c>
      <c r="E76" s="30">
        <v>0.8</v>
      </c>
    </row>
    <row r="77" spans="1:8" ht="30">
      <c r="C77" s="27" t="s">
        <v>134</v>
      </c>
      <c r="D77" s="28">
        <v>0.83</v>
      </c>
      <c r="E77" s="30">
        <v>0.67</v>
      </c>
    </row>
    <row r="78" spans="1:8" ht="30">
      <c r="C78" s="27" t="s">
        <v>4</v>
      </c>
      <c r="D78" s="28">
        <v>1.7</v>
      </c>
      <c r="E78" s="104"/>
    </row>
    <row r="79" spans="1:8">
      <c r="C79" s="31" t="s">
        <v>5</v>
      </c>
      <c r="D79" s="32">
        <v>1.7</v>
      </c>
      <c r="E79" s="105"/>
    </row>
    <row r="80" spans="1:8">
      <c r="C80" s="35"/>
      <c r="D80" s="15"/>
    </row>
    <row r="81" spans="2:9" ht="30">
      <c r="B81" s="16" t="s">
        <v>130</v>
      </c>
      <c r="C81" s="17" t="s">
        <v>113</v>
      </c>
      <c r="D81" s="132" t="s">
        <v>151</v>
      </c>
      <c r="E81" s="133" t="s">
        <v>128</v>
      </c>
    </row>
    <row r="82" spans="2:9">
      <c r="B82" s="18" t="s">
        <v>107</v>
      </c>
      <c r="C82" s="19"/>
      <c r="D82" s="20"/>
      <c r="E82" s="22"/>
    </row>
    <row r="83" spans="2:9">
      <c r="C83" s="23" t="s">
        <v>2</v>
      </c>
      <c r="D83" s="24">
        <v>0.6</v>
      </c>
      <c r="E83" s="26">
        <v>0.4</v>
      </c>
    </row>
    <row r="84" spans="2:9">
      <c r="C84" s="27" t="s">
        <v>3</v>
      </c>
      <c r="D84" s="28">
        <v>1</v>
      </c>
      <c r="E84" s="30">
        <v>1</v>
      </c>
    </row>
    <row r="85" spans="2:9">
      <c r="C85" s="27" t="s">
        <v>129</v>
      </c>
      <c r="D85" s="28">
        <v>1</v>
      </c>
      <c r="E85" s="30">
        <v>0.8</v>
      </c>
    </row>
    <row r="86" spans="2:9" ht="30">
      <c r="C86" s="27" t="s">
        <v>4</v>
      </c>
      <c r="D86" s="28">
        <v>1.7</v>
      </c>
      <c r="E86" s="30">
        <v>1.7</v>
      </c>
    </row>
    <row r="87" spans="2:9">
      <c r="C87" s="31" t="s">
        <v>5</v>
      </c>
      <c r="D87" s="32">
        <v>1.7</v>
      </c>
      <c r="E87" s="34">
        <v>1.7</v>
      </c>
    </row>
    <row r="88" spans="2:9">
      <c r="C88" s="35"/>
      <c r="D88" s="15"/>
    </row>
    <row r="89" spans="2:9" ht="30">
      <c r="B89" s="16" t="s">
        <v>0</v>
      </c>
      <c r="C89" s="17" t="s">
        <v>112</v>
      </c>
      <c r="D89" s="132" t="s">
        <v>152</v>
      </c>
      <c r="E89" s="134" t="s">
        <v>153</v>
      </c>
      <c r="F89" s="133" t="s">
        <v>81</v>
      </c>
    </row>
    <row r="90" spans="2:9">
      <c r="B90" s="18" t="s">
        <v>1</v>
      </c>
      <c r="C90" s="19"/>
      <c r="D90" s="20"/>
      <c r="E90" s="21"/>
      <c r="F90" s="22"/>
    </row>
    <row r="91" spans="2:9">
      <c r="C91" s="23" t="s">
        <v>2</v>
      </c>
      <c r="D91" s="24">
        <v>1.3</v>
      </c>
      <c r="E91" s="25">
        <v>0.8</v>
      </c>
      <c r="F91" s="26">
        <v>0.6</v>
      </c>
    </row>
    <row r="92" spans="2:9">
      <c r="C92" s="27" t="s">
        <v>3</v>
      </c>
      <c r="D92" s="28">
        <v>1.7</v>
      </c>
      <c r="E92" s="29">
        <v>1.2</v>
      </c>
      <c r="F92" s="30">
        <v>1</v>
      </c>
    </row>
    <row r="93" spans="2:9" ht="30">
      <c r="C93" s="27" t="s">
        <v>4</v>
      </c>
      <c r="D93" s="28">
        <v>1.7</v>
      </c>
      <c r="E93" s="29">
        <v>1.2</v>
      </c>
      <c r="F93" s="30">
        <v>1.7</v>
      </c>
    </row>
    <row r="94" spans="2:9">
      <c r="C94" s="31" t="s">
        <v>5</v>
      </c>
      <c r="D94" s="32">
        <v>3</v>
      </c>
      <c r="E94" s="33">
        <v>2.5</v>
      </c>
      <c r="F94" s="34">
        <v>3</v>
      </c>
    </row>
    <row r="95" spans="2:9">
      <c r="C95" s="35"/>
      <c r="D95" s="15"/>
    </row>
    <row r="96" spans="2:9" ht="18">
      <c r="B96" s="16" t="s">
        <v>6</v>
      </c>
      <c r="C96" s="17" t="s">
        <v>112</v>
      </c>
      <c r="D96" s="137" t="s">
        <v>7</v>
      </c>
      <c r="E96" s="138"/>
      <c r="F96" s="138"/>
      <c r="G96" s="138"/>
      <c r="H96" s="139"/>
      <c r="I96" s="36"/>
    </row>
    <row r="97" spans="2:9" ht="15" customHeight="1">
      <c r="B97" s="18" t="s">
        <v>8</v>
      </c>
      <c r="C97" s="37"/>
      <c r="D97" s="140" t="s">
        <v>82</v>
      </c>
      <c r="E97" s="141"/>
      <c r="F97" s="141"/>
      <c r="G97" s="141"/>
      <c r="H97" s="142"/>
    </row>
    <row r="98" spans="2:9" ht="40.5">
      <c r="B98" s="38"/>
      <c r="C98" s="31"/>
      <c r="D98" s="39" t="s">
        <v>83</v>
      </c>
      <c r="E98" s="40" t="s">
        <v>84</v>
      </c>
      <c r="F98" s="40" t="s">
        <v>9</v>
      </c>
      <c r="G98" s="40" t="s">
        <v>10</v>
      </c>
      <c r="H98" s="41" t="s">
        <v>9</v>
      </c>
    </row>
    <row r="99" spans="2:9">
      <c r="C99" s="23" t="s">
        <v>11</v>
      </c>
      <c r="D99" s="42">
        <v>2.5</v>
      </c>
      <c r="E99" s="43">
        <v>2</v>
      </c>
      <c r="F99" s="43">
        <v>1.7</v>
      </c>
      <c r="G99" s="43" t="s">
        <v>12</v>
      </c>
      <c r="H99" s="44" t="s">
        <v>12</v>
      </c>
    </row>
    <row r="100" spans="2:9">
      <c r="C100" s="31" t="s">
        <v>5</v>
      </c>
      <c r="D100" s="32" t="s">
        <v>12</v>
      </c>
      <c r="E100" s="33" t="s">
        <v>12</v>
      </c>
      <c r="F100" s="33" t="s">
        <v>12</v>
      </c>
      <c r="G100" s="33">
        <v>3</v>
      </c>
      <c r="H100" s="34">
        <v>3.5</v>
      </c>
    </row>
    <row r="101" spans="2:9">
      <c r="C101" s="35"/>
      <c r="D101" s="15"/>
    </row>
    <row r="102" spans="2:9" ht="18">
      <c r="B102" s="16" t="s">
        <v>6</v>
      </c>
      <c r="C102" s="17" t="s">
        <v>112</v>
      </c>
      <c r="D102" s="45" t="s">
        <v>7</v>
      </c>
      <c r="E102" s="46"/>
      <c r="F102" s="46"/>
      <c r="G102" s="46"/>
      <c r="H102" s="46"/>
      <c r="I102" s="36"/>
    </row>
    <row r="103" spans="2:9" ht="30">
      <c r="B103" s="18" t="s">
        <v>8</v>
      </c>
      <c r="C103" s="37"/>
      <c r="D103" s="135" t="s">
        <v>85</v>
      </c>
      <c r="E103" s="47"/>
      <c r="F103" s="47"/>
      <c r="G103" s="47"/>
      <c r="H103" s="47"/>
    </row>
    <row r="104" spans="2:9" ht="30">
      <c r="C104" s="27" t="s">
        <v>13</v>
      </c>
      <c r="D104" s="48">
        <v>1.7</v>
      </c>
      <c r="E104" s="49"/>
      <c r="F104" s="49"/>
      <c r="G104" s="49"/>
      <c r="H104" s="49"/>
    </row>
    <row r="105" spans="2:9">
      <c r="C105" s="31" t="s">
        <v>5</v>
      </c>
      <c r="D105" s="50">
        <v>3</v>
      </c>
      <c r="E105" s="49"/>
      <c r="F105" s="49"/>
      <c r="G105" s="49"/>
      <c r="H105" s="49"/>
    </row>
    <row r="106" spans="2:9">
      <c r="C106" s="35"/>
      <c r="D106" s="15"/>
    </row>
    <row r="107" spans="2:9" ht="18">
      <c r="B107" s="16" t="s">
        <v>30</v>
      </c>
      <c r="C107" s="17" t="s">
        <v>86</v>
      </c>
      <c r="D107" s="132" t="s">
        <v>155</v>
      </c>
      <c r="E107" s="134" t="s">
        <v>156</v>
      </c>
      <c r="F107" s="133" t="s">
        <v>157</v>
      </c>
    </row>
    <row r="108" spans="2:9" ht="27">
      <c r="B108" s="18" t="s">
        <v>31</v>
      </c>
      <c r="C108" s="55"/>
      <c r="D108" s="56" t="s">
        <v>16</v>
      </c>
      <c r="E108" s="57" t="s">
        <v>17</v>
      </c>
      <c r="F108" s="58" t="s">
        <v>18</v>
      </c>
    </row>
    <row r="109" spans="2:9">
      <c r="C109" s="17" t="s">
        <v>32</v>
      </c>
      <c r="D109" s="59" t="s">
        <v>33</v>
      </c>
      <c r="E109" s="60" t="s">
        <v>34</v>
      </c>
      <c r="F109" s="61" t="s">
        <v>35</v>
      </c>
    </row>
    <row r="110" spans="2:9">
      <c r="C110" s="31" t="s">
        <v>169</v>
      </c>
      <c r="D110" s="62" t="s">
        <v>36</v>
      </c>
      <c r="E110" s="33" t="s">
        <v>37</v>
      </c>
      <c r="F110" s="63" t="s">
        <v>38</v>
      </c>
    </row>
    <row r="111" spans="2:9">
      <c r="C111" s="36"/>
      <c r="D111" s="54"/>
    </row>
    <row r="112" spans="2:9" ht="18">
      <c r="B112" s="16" t="s">
        <v>14</v>
      </c>
      <c r="C112" s="17" t="s">
        <v>112</v>
      </c>
      <c r="D112" s="132" t="s">
        <v>155</v>
      </c>
      <c r="E112" s="134" t="s">
        <v>156</v>
      </c>
      <c r="F112" s="133" t="s">
        <v>157</v>
      </c>
    </row>
    <row r="113" spans="1:11" ht="27">
      <c r="B113" s="51" t="s">
        <v>15</v>
      </c>
      <c r="C113" s="19"/>
      <c r="D113" s="52" t="s">
        <v>16</v>
      </c>
      <c r="E113" s="21" t="s">
        <v>17</v>
      </c>
      <c r="F113" s="22" t="s">
        <v>18</v>
      </c>
    </row>
    <row r="114" spans="1:11">
      <c r="C114" s="23" t="s">
        <v>2</v>
      </c>
      <c r="D114" s="24" t="s">
        <v>19</v>
      </c>
      <c r="E114" s="25" t="s">
        <v>20</v>
      </c>
      <c r="F114" s="26" t="s">
        <v>21</v>
      </c>
    </row>
    <row r="115" spans="1:11" ht="30">
      <c r="C115" s="27" t="s">
        <v>4</v>
      </c>
      <c r="D115" s="28" t="s">
        <v>22</v>
      </c>
      <c r="E115" s="29" t="s">
        <v>23</v>
      </c>
      <c r="F115" s="30" t="s">
        <v>24</v>
      </c>
    </row>
    <row r="116" spans="1:11">
      <c r="C116" s="31" t="s">
        <v>5</v>
      </c>
      <c r="D116" s="32" t="s">
        <v>25</v>
      </c>
      <c r="E116" s="33" t="s">
        <v>26</v>
      </c>
      <c r="F116" s="34" t="s">
        <v>27</v>
      </c>
    </row>
    <row r="117" spans="1:11">
      <c r="C117" s="35"/>
      <c r="D117" s="15"/>
    </row>
    <row r="118" spans="1:11" ht="30">
      <c r="B118" s="16" t="s">
        <v>28</v>
      </c>
      <c r="C118" s="17" t="s">
        <v>86</v>
      </c>
      <c r="D118" s="136" t="s">
        <v>29</v>
      </c>
    </row>
    <row r="119" spans="1:11">
      <c r="C119" s="23" t="s">
        <v>11</v>
      </c>
      <c r="D119" s="53">
        <v>0.6</v>
      </c>
    </row>
    <row r="120" spans="1:11">
      <c r="C120" s="31" t="s">
        <v>154</v>
      </c>
      <c r="D120" s="50">
        <v>0.6</v>
      </c>
    </row>
    <row r="121" spans="1:11">
      <c r="C121" s="36"/>
      <c r="D121" s="54"/>
    </row>
    <row r="123" spans="1:11" s="14" customFormat="1" ht="18">
      <c r="A123" s="12" t="s">
        <v>121</v>
      </c>
      <c r="B123" s="12"/>
      <c r="C123" s="12"/>
      <c r="D123" s="13"/>
      <c r="E123" s="12"/>
      <c r="F123" s="12"/>
      <c r="G123" s="12"/>
      <c r="H123" s="12"/>
    </row>
    <row r="125" spans="1:11">
      <c r="B125" s="76" t="s">
        <v>47</v>
      </c>
      <c r="C125" s="77" t="s">
        <v>48</v>
      </c>
    </row>
    <row r="126" spans="1:11" ht="16.5">
      <c r="B126" s="78" t="s">
        <v>49</v>
      </c>
      <c r="C126" s="79" t="s">
        <v>94</v>
      </c>
    </row>
    <row r="127" spans="1:11" s="35" customFormat="1" ht="17.25">
      <c r="A127" s="15"/>
      <c r="B127" s="78" t="s">
        <v>50</v>
      </c>
      <c r="C127" s="80" t="s">
        <v>91</v>
      </c>
      <c r="E127" s="15"/>
      <c r="F127" s="15"/>
      <c r="G127" s="15"/>
      <c r="H127" s="15"/>
      <c r="I127" s="15"/>
      <c r="J127" s="15"/>
      <c r="K127" s="15"/>
    </row>
    <row r="128" spans="1:11" s="35" customFormat="1" ht="30">
      <c r="A128" s="15"/>
      <c r="B128" s="81" t="s">
        <v>51</v>
      </c>
      <c r="C128" s="82" t="s">
        <v>52</v>
      </c>
      <c r="E128" s="15"/>
      <c r="F128" s="15"/>
      <c r="G128" s="15"/>
      <c r="H128" s="15"/>
      <c r="I128" s="15"/>
      <c r="J128" s="15"/>
      <c r="K128" s="15"/>
    </row>
    <row r="129" spans="1:11" s="35" customFormat="1">
      <c r="A129" s="15"/>
      <c r="B129" s="15"/>
      <c r="E129" s="15"/>
      <c r="F129" s="15"/>
      <c r="G129" s="15"/>
      <c r="H129" s="15"/>
      <c r="I129" s="15"/>
      <c r="J129" s="15"/>
      <c r="K129" s="15"/>
    </row>
    <row r="130" spans="1:11" s="35" customFormat="1">
      <c r="A130" s="15"/>
      <c r="B130" s="76" t="s">
        <v>47</v>
      </c>
      <c r="C130" s="77" t="s">
        <v>53</v>
      </c>
      <c r="E130" s="15"/>
      <c r="F130" s="15"/>
      <c r="G130" s="15"/>
      <c r="H130" s="15"/>
      <c r="I130" s="15"/>
      <c r="J130" s="15"/>
      <c r="K130" s="15"/>
    </row>
    <row r="131" spans="1:11" s="35" customFormat="1">
      <c r="A131" s="15"/>
      <c r="B131" s="78" t="s">
        <v>49</v>
      </c>
      <c r="C131" s="79" t="s">
        <v>54</v>
      </c>
      <c r="E131" s="15"/>
      <c r="F131" s="15"/>
      <c r="G131" s="15"/>
      <c r="H131" s="15"/>
      <c r="I131" s="15"/>
      <c r="J131" s="15"/>
      <c r="K131" s="15"/>
    </row>
    <row r="132" spans="1:11" s="35" customFormat="1">
      <c r="A132" s="15"/>
      <c r="B132" s="78" t="s">
        <v>50</v>
      </c>
      <c r="C132" s="80" t="s">
        <v>55</v>
      </c>
      <c r="E132" s="15"/>
      <c r="F132" s="15"/>
      <c r="G132" s="15"/>
      <c r="H132" s="15"/>
      <c r="I132" s="15"/>
      <c r="J132" s="15"/>
      <c r="K132" s="15"/>
    </row>
    <row r="133" spans="1:11" s="35" customFormat="1" ht="45">
      <c r="A133" s="15"/>
      <c r="B133" s="81" t="s">
        <v>51</v>
      </c>
      <c r="C133" s="82" t="s">
        <v>170</v>
      </c>
      <c r="E133" s="15"/>
      <c r="F133" s="15"/>
      <c r="G133" s="15"/>
      <c r="H133" s="15"/>
      <c r="I133" s="15"/>
      <c r="J133" s="15"/>
      <c r="K133" s="15"/>
    </row>
    <row r="134" spans="1:11" s="35" customFormat="1">
      <c r="A134" s="15"/>
      <c r="B134" s="15"/>
      <c r="E134" s="15"/>
      <c r="F134" s="15"/>
      <c r="G134" s="15"/>
      <c r="H134" s="15"/>
      <c r="I134" s="15"/>
      <c r="J134" s="15"/>
      <c r="K134" s="15"/>
    </row>
    <row r="135" spans="1:11" s="35" customFormat="1">
      <c r="A135" s="15"/>
      <c r="B135" s="76" t="s">
        <v>47</v>
      </c>
      <c r="C135" s="77" t="s">
        <v>56</v>
      </c>
      <c r="E135" s="15"/>
      <c r="F135" s="15"/>
      <c r="G135" s="15"/>
      <c r="H135" s="15"/>
      <c r="I135" s="15"/>
      <c r="J135" s="15"/>
      <c r="K135" s="15"/>
    </row>
    <row r="136" spans="1:11" s="35" customFormat="1" ht="16.5">
      <c r="A136" s="15"/>
      <c r="B136" s="78" t="s">
        <v>49</v>
      </c>
      <c r="C136" s="79" t="s">
        <v>95</v>
      </c>
      <c r="E136" s="15"/>
      <c r="F136" s="15"/>
      <c r="G136" s="15"/>
      <c r="H136" s="15"/>
      <c r="I136" s="15"/>
      <c r="J136" s="15"/>
      <c r="K136" s="15"/>
    </row>
    <row r="137" spans="1:11" s="35" customFormat="1">
      <c r="A137" s="15"/>
      <c r="B137" s="78" t="s">
        <v>50</v>
      </c>
      <c r="C137" s="80" t="s">
        <v>40</v>
      </c>
      <c r="E137" s="15"/>
      <c r="F137" s="15"/>
      <c r="G137" s="15"/>
      <c r="H137" s="15"/>
      <c r="I137" s="15"/>
      <c r="J137" s="15"/>
      <c r="K137" s="15"/>
    </row>
    <row r="138" spans="1:11" s="35" customFormat="1" ht="30">
      <c r="A138" s="15"/>
      <c r="B138" s="81" t="s">
        <v>51</v>
      </c>
      <c r="C138" s="82" t="s">
        <v>171</v>
      </c>
      <c r="E138" s="15"/>
      <c r="F138" s="15"/>
      <c r="G138" s="15"/>
      <c r="H138" s="15"/>
      <c r="I138" s="15"/>
      <c r="J138" s="15"/>
      <c r="K138" s="15"/>
    </row>
    <row r="139" spans="1:11" s="35" customFormat="1">
      <c r="A139" s="15"/>
      <c r="B139" s="15"/>
      <c r="E139" s="15"/>
      <c r="F139" s="15"/>
      <c r="G139" s="15"/>
      <c r="H139" s="15"/>
      <c r="I139" s="15"/>
      <c r="J139" s="15"/>
      <c r="K139" s="15"/>
    </row>
    <row r="140" spans="1:11" s="35" customFormat="1">
      <c r="A140" s="15"/>
      <c r="B140" s="76" t="s">
        <v>47</v>
      </c>
      <c r="C140" s="77" t="s">
        <v>57</v>
      </c>
      <c r="E140" s="15"/>
      <c r="F140" s="15"/>
      <c r="G140" s="15"/>
      <c r="H140" s="15"/>
      <c r="I140" s="15"/>
      <c r="J140" s="15"/>
      <c r="K140" s="15"/>
    </row>
    <row r="141" spans="1:11" s="35" customFormat="1">
      <c r="A141" s="15"/>
      <c r="B141" s="78" t="s">
        <v>49</v>
      </c>
      <c r="C141" s="79" t="s">
        <v>58</v>
      </c>
      <c r="E141" s="15"/>
      <c r="F141" s="15"/>
      <c r="G141" s="15"/>
      <c r="H141" s="15"/>
      <c r="I141" s="15"/>
      <c r="J141" s="15"/>
      <c r="K141" s="15"/>
    </row>
    <row r="142" spans="1:11" s="35" customFormat="1">
      <c r="A142" s="15"/>
      <c r="B142" s="78" t="s">
        <v>50</v>
      </c>
      <c r="C142" s="80" t="s">
        <v>42</v>
      </c>
      <c r="E142" s="15"/>
      <c r="F142" s="15"/>
      <c r="G142" s="15"/>
      <c r="H142" s="15"/>
      <c r="I142" s="15"/>
      <c r="J142" s="15"/>
      <c r="K142" s="15"/>
    </row>
    <row r="143" spans="1:11">
      <c r="B143" s="78" t="s">
        <v>51</v>
      </c>
      <c r="C143" s="83" t="s">
        <v>59</v>
      </c>
    </row>
    <row r="144" spans="1:11" ht="16.5">
      <c r="B144" s="81" t="s">
        <v>60</v>
      </c>
      <c r="C144" s="84" t="s">
        <v>96</v>
      </c>
    </row>
    <row r="146" spans="2:4">
      <c r="B146" s="76" t="s">
        <v>47</v>
      </c>
      <c r="C146" s="77" t="s">
        <v>61</v>
      </c>
    </row>
    <row r="147" spans="2:4" ht="16.5">
      <c r="B147" s="78" t="s">
        <v>49</v>
      </c>
      <c r="C147" s="79" t="s">
        <v>97</v>
      </c>
    </row>
    <row r="148" spans="2:4" ht="17.25">
      <c r="B148" s="78" t="s">
        <v>50</v>
      </c>
      <c r="C148" s="80" t="s">
        <v>90</v>
      </c>
    </row>
    <row r="149" spans="2:4" ht="30">
      <c r="B149" s="78" t="s">
        <v>51</v>
      </c>
      <c r="C149" s="83" t="s">
        <v>62</v>
      </c>
    </row>
    <row r="150" spans="2:4" ht="17.25">
      <c r="B150" s="81" t="s">
        <v>60</v>
      </c>
      <c r="C150" s="84" t="s">
        <v>98</v>
      </c>
    </row>
    <row r="152" spans="2:4">
      <c r="B152" s="76" t="s">
        <v>47</v>
      </c>
      <c r="C152" s="85" t="s">
        <v>63</v>
      </c>
      <c r="D152" s="15"/>
    </row>
    <row r="153" spans="2:4" ht="16.5">
      <c r="B153" s="78" t="s">
        <v>49</v>
      </c>
      <c r="C153" s="86" t="s">
        <v>111</v>
      </c>
      <c r="D153" s="15"/>
    </row>
    <row r="154" spans="2:4" ht="17.25">
      <c r="B154" s="78" t="s">
        <v>50</v>
      </c>
      <c r="C154" s="80" t="s">
        <v>115</v>
      </c>
      <c r="D154" s="15"/>
    </row>
    <row r="155" spans="2:4" ht="30">
      <c r="B155" s="78" t="s">
        <v>51</v>
      </c>
      <c r="C155" s="83" t="s">
        <v>172</v>
      </c>
      <c r="D155" s="15"/>
    </row>
    <row r="156" spans="2:4" ht="16.5">
      <c r="B156" s="81" t="s">
        <v>60</v>
      </c>
      <c r="C156" s="82" t="s">
        <v>99</v>
      </c>
    </row>
    <row r="157" spans="2:4">
      <c r="D157" s="15"/>
    </row>
    <row r="158" spans="2:4">
      <c r="B158" s="76" t="s">
        <v>47</v>
      </c>
      <c r="C158" s="85" t="s">
        <v>64</v>
      </c>
    </row>
    <row r="159" spans="2:4" ht="16.5">
      <c r="B159" s="78" t="s">
        <v>49</v>
      </c>
      <c r="C159" s="79" t="s">
        <v>100</v>
      </c>
      <c r="D159" s="15"/>
    </row>
    <row r="160" spans="2:4">
      <c r="B160" s="78" t="s">
        <v>50</v>
      </c>
      <c r="C160" s="80" t="s">
        <v>44</v>
      </c>
    </row>
    <row r="161" spans="2:4">
      <c r="B161" s="78" t="s">
        <v>51</v>
      </c>
      <c r="C161" s="83" t="s">
        <v>65</v>
      </c>
      <c r="D161" s="15"/>
    </row>
    <row r="162" spans="2:4" ht="16.5">
      <c r="B162" s="81" t="s">
        <v>60</v>
      </c>
      <c r="C162" s="82" t="s">
        <v>101</v>
      </c>
      <c r="D162" s="15"/>
    </row>
    <row r="164" spans="2:4">
      <c r="B164" s="76" t="s">
        <v>47</v>
      </c>
      <c r="C164" s="85" t="s">
        <v>66</v>
      </c>
    </row>
    <row r="165" spans="2:4" ht="16.5">
      <c r="B165" s="78" t="s">
        <v>49</v>
      </c>
      <c r="C165" s="79" t="s">
        <v>102</v>
      </c>
      <c r="D165" s="15"/>
    </row>
    <row r="166" spans="2:4">
      <c r="B166" s="78" t="s">
        <v>50</v>
      </c>
      <c r="C166" s="80" t="s">
        <v>43</v>
      </c>
      <c r="D166" s="15"/>
    </row>
    <row r="167" spans="2:4">
      <c r="B167" s="78" t="s">
        <v>51</v>
      </c>
      <c r="C167" s="83" t="s">
        <v>67</v>
      </c>
    </row>
    <row r="168" spans="2:4" ht="16.5">
      <c r="B168" s="81" t="s">
        <v>60</v>
      </c>
      <c r="C168" s="82" t="s">
        <v>103</v>
      </c>
    </row>
  </sheetData>
  <mergeCells count="2">
    <mergeCell ref="D96:H96"/>
    <mergeCell ref="D97:H97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Ventil infiltrations</vt:lpstr>
    </vt:vector>
  </TitlesOfParts>
  <Company>IZUBA énergies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SERODIO</dc:creator>
  <cp:lastModifiedBy>s.thiers</cp:lastModifiedBy>
  <dcterms:created xsi:type="dcterms:W3CDTF">2009-03-12T16:02:15Z</dcterms:created>
  <dcterms:modified xsi:type="dcterms:W3CDTF">2022-12-02T10:58:00Z</dcterms:modified>
</cp:coreProperties>
</file>